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07_15_2022_INVESTOR RELATIONS\Sito\2025\IR\Investitori istituzionali\2025\04_2025\"/>
    </mc:Choice>
  </mc:AlternateContent>
  <xr:revisionPtr revIDLastSave="0" documentId="13_ncr:1_{78ECF723-1A2A-4F2C-9424-4AFA077D834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jor shareholders" sheetId="18" r:id="rId1"/>
    <sheet name="Investment style" sheetId="19" r:id="rId2"/>
    <sheet name="Geographical breakdown" sheetId="20" r:id="rId3"/>
    <sheet name="Share distribution" sheetId="4" r:id="rId4"/>
    <sheet name="Back up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14" i="18" l="1"/>
  <c r="C214" i="18"/>
  <c r="F207" i="18"/>
  <c r="F208" i="18"/>
  <c r="F209" i="18"/>
  <c r="F210" i="18"/>
  <c r="F211" i="18"/>
  <c r="F212" i="18"/>
  <c r="F213" i="18"/>
  <c r="D207" i="18"/>
  <c r="D208" i="18"/>
  <c r="D209" i="18"/>
  <c r="D210" i="18"/>
  <c r="D211" i="18"/>
  <c r="D212" i="18"/>
  <c r="D213" i="18"/>
  <c r="F200" i="18"/>
  <c r="F201" i="18"/>
  <c r="F202" i="18"/>
  <c r="F203" i="18"/>
  <c r="F204" i="18"/>
  <c r="F205" i="18"/>
  <c r="F206" i="18"/>
  <c r="D201" i="18"/>
  <c r="D202" i="18"/>
  <c r="D203" i="18"/>
  <c r="D204" i="18"/>
  <c r="D205" i="18"/>
  <c r="D206" i="18"/>
  <c r="F195" i="18" l="1"/>
  <c r="F196" i="18"/>
  <c r="F197" i="18"/>
  <c r="F198" i="18"/>
  <c r="F199" i="18"/>
  <c r="D196" i="18"/>
  <c r="D197" i="18"/>
  <c r="D198" i="18"/>
  <c r="D199" i="18"/>
  <c r="D200" i="18"/>
  <c r="D15" i="4"/>
  <c r="B15" i="4"/>
  <c r="D195" i="18"/>
  <c r="D214" i="18" l="1"/>
  <c r="F192" i="18"/>
  <c r="F193" i="18"/>
  <c r="F194" i="18"/>
  <c r="D192" i="18"/>
  <c r="D193" i="18"/>
  <c r="D194" i="18"/>
  <c r="F189" i="18"/>
  <c r="F190" i="18"/>
  <c r="F191" i="18"/>
  <c r="D189" i="18"/>
  <c r="D190" i="18"/>
  <c r="D191" i="18"/>
  <c r="F187" i="18"/>
  <c r="F188" i="18"/>
  <c r="D188" i="18"/>
  <c r="D187" i="18"/>
  <c r="F186" i="18"/>
  <c r="D186" i="18"/>
  <c r="D185" i="18"/>
  <c r="D184" i="18"/>
  <c r="D183" i="18"/>
  <c r="D182" i="18"/>
  <c r="D181" i="18"/>
  <c r="D180" i="18"/>
  <c r="D179" i="18"/>
  <c r="D178" i="18"/>
  <c r="D177" i="18"/>
  <c r="D176" i="18"/>
  <c r="D175" i="18"/>
  <c r="D174" i="18"/>
  <c r="D173" i="18"/>
  <c r="D172" i="18"/>
  <c r="D171" i="18"/>
  <c r="D170" i="18"/>
  <c r="D169" i="18"/>
  <c r="D168" i="18"/>
  <c r="D167" i="18"/>
  <c r="D166" i="18"/>
  <c r="D165" i="18"/>
  <c r="D164" i="18"/>
  <c r="D163" i="18"/>
  <c r="D162" i="18"/>
  <c r="D161" i="18"/>
  <c r="D160" i="18"/>
  <c r="D159" i="18"/>
  <c r="D158" i="18"/>
  <c r="D157" i="18"/>
  <c r="D156" i="18"/>
  <c r="D155" i="18"/>
  <c r="D154" i="18"/>
  <c r="D153" i="18"/>
  <c r="D152" i="18"/>
  <c r="D151" i="18"/>
  <c r="D150" i="18"/>
  <c r="D149" i="18"/>
  <c r="D148" i="18"/>
  <c r="D147" i="18"/>
  <c r="D146" i="18"/>
  <c r="D145" i="18"/>
  <c r="D144" i="18"/>
  <c r="D143" i="18"/>
  <c r="D142" i="18"/>
  <c r="D141" i="18"/>
  <c r="D140" i="18"/>
  <c r="D139" i="18"/>
  <c r="D138" i="18"/>
  <c r="D137" i="18"/>
  <c r="D136" i="18"/>
  <c r="D135" i="18"/>
  <c r="D134" i="18"/>
  <c r="D133" i="18"/>
  <c r="D132" i="18"/>
  <c r="D131" i="18"/>
  <c r="D130" i="18"/>
  <c r="D129" i="18"/>
  <c r="D128" i="18"/>
  <c r="D127" i="18"/>
  <c r="D126" i="18"/>
  <c r="D125" i="18"/>
  <c r="D124" i="18"/>
  <c r="D123" i="18"/>
  <c r="D122" i="18"/>
  <c r="D121" i="18"/>
  <c r="D120" i="18"/>
  <c r="D119" i="18"/>
  <c r="D118" i="18"/>
  <c r="D117" i="18"/>
  <c r="D116" i="18"/>
  <c r="D115" i="18"/>
  <c r="D114" i="18"/>
  <c r="D113" i="18"/>
  <c r="D112" i="18"/>
  <c r="D111" i="18"/>
  <c r="D110" i="18"/>
  <c r="D109" i="18"/>
  <c r="D108" i="18"/>
  <c r="D107" i="18"/>
  <c r="D106" i="18"/>
  <c r="D105" i="18"/>
  <c r="D104" i="18"/>
  <c r="D103" i="18"/>
  <c r="D102" i="18"/>
  <c r="D101" i="18"/>
  <c r="D100" i="18"/>
  <c r="D99" i="18"/>
  <c r="D98" i="18"/>
  <c r="D97" i="18"/>
  <c r="D96" i="18"/>
  <c r="D95" i="18"/>
  <c r="D94" i="18"/>
  <c r="D93" i="18"/>
  <c r="D92" i="18"/>
  <c r="D91" i="18"/>
  <c r="D90" i="18"/>
  <c r="D89" i="18"/>
  <c r="D88" i="18"/>
  <c r="D87" i="18"/>
  <c r="D86" i="18"/>
  <c r="D85" i="18"/>
  <c r="D84" i="18"/>
  <c r="D83" i="18"/>
  <c r="D82" i="18"/>
  <c r="D81" i="18"/>
  <c r="D80" i="18"/>
  <c r="D79" i="18"/>
  <c r="D78" i="18"/>
  <c r="D77" i="18"/>
  <c r="D76" i="18"/>
  <c r="D75" i="18"/>
  <c r="D74" i="18"/>
  <c r="D73" i="18"/>
  <c r="D72" i="18"/>
  <c r="D71" i="18"/>
  <c r="D70" i="18"/>
  <c r="D69" i="18"/>
  <c r="D68" i="18"/>
  <c r="D67" i="18"/>
  <c r="D66" i="18"/>
  <c r="D65" i="18"/>
  <c r="D64" i="18"/>
  <c r="D63" i="18"/>
  <c r="D62" i="18"/>
  <c r="D61" i="18"/>
  <c r="D60" i="18"/>
  <c r="D59" i="18"/>
  <c r="D58" i="18"/>
  <c r="D57" i="18"/>
  <c r="D56" i="18"/>
  <c r="D55" i="18"/>
  <c r="D54" i="18"/>
  <c r="D53" i="18"/>
  <c r="D52" i="18"/>
  <c r="D51" i="18"/>
  <c r="D50" i="18"/>
  <c r="D49" i="18"/>
  <c r="D48" i="18"/>
  <c r="D47" i="18"/>
  <c r="D46" i="18"/>
  <c r="D45" i="18"/>
  <c r="D44" i="18"/>
  <c r="D43" i="18"/>
  <c r="D42" i="18"/>
  <c r="D41" i="18"/>
  <c r="D40" i="18"/>
  <c r="D39" i="18"/>
  <c r="D38" i="18"/>
  <c r="D37" i="18"/>
  <c r="D36" i="18"/>
  <c r="D35" i="18"/>
  <c r="D34" i="18"/>
  <c r="D33" i="18"/>
  <c r="D32" i="18"/>
  <c r="D31" i="18"/>
  <c r="D30" i="18"/>
  <c r="D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8" i="18"/>
  <c r="D7" i="18"/>
  <c r="D6" i="18"/>
  <c r="D5" i="18"/>
  <c r="D4" i="18"/>
  <c r="D3" i="18"/>
  <c r="D2" i="18"/>
  <c r="F214" i="18" l="1"/>
  <c r="F185" i="18"/>
  <c r="F184" i="18"/>
  <c r="F183" i="18"/>
  <c r="F182" i="18"/>
  <c r="F181" i="18"/>
  <c r="F180" i="18"/>
  <c r="F179" i="18"/>
  <c r="F178" i="18"/>
  <c r="F177" i="18"/>
  <c r="F176" i="18"/>
  <c r="F175" i="18"/>
  <c r="F174" i="18"/>
  <c r="F173" i="18"/>
  <c r="F172" i="18"/>
  <c r="F171" i="18"/>
  <c r="F170" i="18"/>
  <c r="F169" i="18"/>
  <c r="F168" i="18"/>
  <c r="F167" i="18"/>
  <c r="F166" i="18"/>
  <c r="F165" i="18"/>
  <c r="F164" i="18"/>
  <c r="F163" i="18"/>
  <c r="F162" i="18"/>
  <c r="F161" i="18"/>
  <c r="F160" i="18"/>
  <c r="F159" i="18"/>
  <c r="F158" i="18"/>
  <c r="F157" i="18"/>
  <c r="F156" i="18"/>
  <c r="F155" i="18"/>
  <c r="F154" i="18"/>
  <c r="F153" i="18"/>
  <c r="F152" i="18"/>
  <c r="F151" i="18"/>
  <c r="F150" i="18"/>
  <c r="F149" i="18"/>
  <c r="F148" i="18"/>
  <c r="F147" i="18"/>
  <c r="F146" i="18"/>
  <c r="F145" i="18"/>
  <c r="F144" i="18"/>
  <c r="F143" i="18"/>
  <c r="F142" i="18"/>
  <c r="F141" i="18"/>
  <c r="F140" i="18"/>
  <c r="F139" i="18"/>
  <c r="F138" i="18"/>
  <c r="F137" i="18"/>
  <c r="F136" i="18"/>
  <c r="F135" i="18"/>
  <c r="F134" i="18"/>
  <c r="F133" i="18"/>
  <c r="F132" i="18"/>
  <c r="F131" i="18"/>
  <c r="F130" i="18"/>
  <c r="F129" i="18"/>
  <c r="F128" i="18"/>
  <c r="F127" i="18"/>
  <c r="F126" i="18"/>
  <c r="F125" i="18"/>
  <c r="F124" i="18"/>
  <c r="F123" i="18"/>
  <c r="F122" i="18"/>
  <c r="F121" i="18"/>
  <c r="F120" i="18"/>
  <c r="F119" i="18"/>
  <c r="F118" i="18"/>
  <c r="F117" i="18"/>
  <c r="F116" i="18"/>
  <c r="F115" i="18"/>
  <c r="F114" i="18"/>
  <c r="F113" i="18"/>
  <c r="F112" i="18"/>
  <c r="F111" i="18"/>
  <c r="F110" i="18"/>
  <c r="F109" i="18"/>
  <c r="F108" i="18"/>
  <c r="F107" i="18"/>
  <c r="F106" i="18"/>
  <c r="F105" i="18"/>
  <c r="F104" i="18"/>
  <c r="F103" i="18"/>
  <c r="F102" i="18"/>
  <c r="F101" i="18"/>
  <c r="F100" i="18"/>
  <c r="F99" i="18"/>
  <c r="F98" i="18"/>
  <c r="F97" i="18"/>
  <c r="F96" i="18"/>
  <c r="F95" i="18"/>
  <c r="F94" i="18"/>
  <c r="F93" i="18"/>
  <c r="F92" i="18"/>
  <c r="F91" i="18"/>
  <c r="F90" i="18"/>
  <c r="F89" i="18"/>
  <c r="F88" i="18"/>
  <c r="F87" i="18"/>
  <c r="F86" i="18"/>
  <c r="F85" i="18"/>
  <c r="F84" i="18"/>
  <c r="F83" i="18"/>
  <c r="F82" i="18"/>
  <c r="F81" i="18"/>
  <c r="F80" i="18"/>
  <c r="F79" i="18"/>
  <c r="F78" i="18"/>
  <c r="F77" i="18"/>
  <c r="F76" i="18"/>
  <c r="F75" i="18"/>
  <c r="F74" i="18"/>
  <c r="F73" i="18"/>
  <c r="F72" i="18"/>
  <c r="F71" i="18"/>
  <c r="F70" i="18"/>
  <c r="F69" i="18"/>
  <c r="F68" i="18"/>
  <c r="F67" i="18"/>
  <c r="F66" i="18"/>
  <c r="F65" i="18"/>
  <c r="F64" i="18"/>
  <c r="F63" i="18"/>
  <c r="F62" i="18"/>
  <c r="F61" i="18"/>
  <c r="F60" i="18"/>
  <c r="F59" i="18"/>
  <c r="F58" i="18"/>
  <c r="F57" i="18"/>
  <c r="F56" i="18"/>
  <c r="F55" i="18"/>
  <c r="F54" i="18"/>
  <c r="F53" i="18"/>
  <c r="F52" i="18"/>
  <c r="F51" i="18"/>
  <c r="F50" i="18"/>
  <c r="F49" i="18"/>
  <c r="F48" i="18"/>
  <c r="F47" i="18"/>
  <c r="F46" i="18"/>
  <c r="F45" i="18"/>
  <c r="F44" i="18"/>
  <c r="F43" i="18"/>
  <c r="F42" i="18"/>
  <c r="F41" i="18"/>
  <c r="F40" i="18"/>
  <c r="F39" i="18"/>
  <c r="F38" i="18"/>
  <c r="F37" i="18"/>
  <c r="F36" i="18"/>
  <c r="F35" i="18"/>
  <c r="F34" i="18"/>
  <c r="F33" i="18"/>
  <c r="F32" i="18"/>
  <c r="F31" i="18"/>
  <c r="F30" i="18"/>
  <c r="F29" i="18"/>
  <c r="F28" i="18"/>
  <c r="F27" i="18"/>
  <c r="F26" i="18"/>
  <c r="F25" i="18"/>
  <c r="F24" i="18"/>
  <c r="F23" i="18"/>
  <c r="F22" i="18"/>
  <c r="F21" i="18"/>
  <c r="F20" i="18"/>
  <c r="F19" i="18"/>
  <c r="F18" i="18"/>
  <c r="F17" i="18"/>
  <c r="F16" i="18"/>
  <c r="F15" i="18"/>
  <c r="F14" i="18"/>
  <c r="F13" i="18"/>
  <c r="F12" i="18"/>
  <c r="F11" i="18"/>
  <c r="F10" i="18"/>
  <c r="F9" i="18"/>
  <c r="F8" i="18"/>
  <c r="F7" i="18"/>
  <c r="F6" i="18"/>
  <c r="F5" i="18"/>
  <c r="F4" i="18"/>
  <c r="F3" i="18"/>
  <c r="F2" i="18"/>
  <c r="E14" i="4"/>
  <c r="C14" i="4"/>
  <c r="E13" i="4"/>
  <c r="C13" i="4"/>
  <c r="E12" i="4"/>
  <c r="C12" i="4"/>
  <c r="E11" i="4"/>
  <c r="C11" i="4"/>
  <c r="E10" i="4"/>
  <c r="C10" i="4"/>
  <c r="E9" i="4"/>
  <c r="C9" i="4"/>
  <c r="E8" i="4"/>
  <c r="C8" i="4"/>
  <c r="E7" i="4"/>
  <c r="C7" i="4"/>
  <c r="E6" i="4"/>
  <c r="C6" i="4"/>
  <c r="E5" i="4"/>
  <c r="C5" i="4"/>
  <c r="E4" i="4"/>
  <c r="C4" i="4"/>
  <c r="E3" i="4"/>
  <c r="C3" i="4"/>
  <c r="E2" i="4"/>
  <c r="C2" i="4"/>
  <c r="D10" i="20" l="1"/>
  <c r="D9" i="20"/>
  <c r="D8" i="20"/>
  <c r="D7" i="20"/>
  <c r="D6" i="20"/>
  <c r="D5" i="20"/>
  <c r="D4" i="20"/>
  <c r="D3" i="20"/>
  <c r="D2" i="20"/>
  <c r="D5" i="19"/>
  <c r="D4" i="19"/>
  <c r="D3" i="19"/>
  <c r="D2" i="19"/>
  <c r="C6" i="19" l="1"/>
  <c r="B6" i="19"/>
  <c r="E4" i="19" s="1"/>
  <c r="C11" i="20"/>
  <c r="B11" i="20"/>
  <c r="E2" i="20" s="1"/>
  <c r="D11" i="20" l="1"/>
  <c r="E3" i="19"/>
  <c r="E5" i="19"/>
  <c r="E2" i="19"/>
  <c r="D6" i="19"/>
  <c r="E9" i="20"/>
  <c r="E5" i="20"/>
  <c r="E8" i="20"/>
  <c r="E4" i="20"/>
  <c r="E7" i="20"/>
  <c r="E3" i="20"/>
  <c r="E10" i="20"/>
  <c r="E6" i="20"/>
</calcChain>
</file>

<file path=xl/sharedStrings.xml><?xml version="1.0" encoding="utf-8"?>
<sst xmlns="http://schemas.openxmlformats.org/spreadsheetml/2006/main" count="868" uniqueCount="291">
  <si>
    <t>Ranking</t>
  </si>
  <si>
    <t>Institutional investors</t>
  </si>
  <si>
    <t>Shares</t>
  </si>
  <si>
    <t>% of shares</t>
  </si>
  <si>
    <t>Change</t>
  </si>
  <si>
    <t>Change %</t>
  </si>
  <si>
    <t>Pictet Asset Management Ltd.</t>
  </si>
  <si>
    <t>Norges Bank Investment Management (NBIM)</t>
  </si>
  <si>
    <t>Lazard Asset Management, L.L.C.</t>
  </si>
  <si>
    <t>State Street Global Advisors (UK) Ltd.</t>
  </si>
  <si>
    <t>The Vanguard Group, Inc.</t>
  </si>
  <si>
    <t>BlackRock Institutional Trust Company, N.A.</t>
  </si>
  <si>
    <t>Dimensional Fund Advisors, L.P.</t>
  </si>
  <si>
    <t>Anima SGR S.p.A.</t>
  </si>
  <si>
    <t>Eurizon Capital SGR S.p.A.</t>
  </si>
  <si>
    <t>DNCA Investments</t>
  </si>
  <si>
    <t>BlackRock Advisors (UK) Limited</t>
  </si>
  <si>
    <t>Mediolanum Gestione Fondi SGR p.A.</t>
  </si>
  <si>
    <t>Allianz Global Investors GmbH</t>
  </si>
  <si>
    <t>Gabelli Funds, LLC</t>
  </si>
  <si>
    <t>AQR Capital Management, LLC</t>
  </si>
  <si>
    <t>UBS Asset Management (Switzerland)</t>
  </si>
  <si>
    <t>Charles Schwab Investment Management, Inc.</t>
  </si>
  <si>
    <t>State Street Global Advisors (US)</t>
  </si>
  <si>
    <t>BG Fund Management Luxembourg S.A.</t>
  </si>
  <si>
    <t>LBBW Asset Management Investmentgesellschaft mbH</t>
  </si>
  <si>
    <t>Russell Investments Limited</t>
  </si>
  <si>
    <t>Dimensional Fund Advisors, Ltd.</t>
  </si>
  <si>
    <t>UBS Asset Management (UK) Ltd.</t>
  </si>
  <si>
    <t>Geode Capital Management, L.L.C.</t>
  </si>
  <si>
    <t>Vanguard Investments Australia Ltd.</t>
  </si>
  <si>
    <t>Montepio Gestão de Activos - SGFI, S.A.</t>
  </si>
  <si>
    <t>First Trust Advisors L.P.</t>
  </si>
  <si>
    <t>Value</t>
  </si>
  <si>
    <t>Growth</t>
  </si>
  <si>
    <t>Index</t>
  </si>
  <si>
    <t>Other</t>
  </si>
  <si>
    <t>Other investment style are: Yield, Hedge Fund, Momentum, Specialty, Other</t>
  </si>
  <si>
    <t>Region</t>
  </si>
  <si>
    <t>UK</t>
  </si>
  <si>
    <t>USA</t>
  </si>
  <si>
    <t>Italy</t>
  </si>
  <si>
    <t>Suisse</t>
  </si>
  <si>
    <t>France</t>
  </si>
  <si>
    <t>Scandinavia</t>
  </si>
  <si>
    <t>Holland</t>
  </si>
  <si>
    <t>Germany/Austria</t>
  </si>
  <si>
    <t>Number of share</t>
  </si>
  <si>
    <t>n° shareholders</t>
  </si>
  <si>
    <t>% shareholders</t>
  </si>
  <si>
    <t>% Share capital</t>
  </si>
  <si>
    <t>1 - 50</t>
  </si>
  <si>
    <t>51 - 100</t>
  </si>
  <si>
    <t>101 - 500</t>
  </si>
  <si>
    <t>501 - 1.000</t>
  </si>
  <si>
    <t>1.001 - 5.000</t>
  </si>
  <si>
    <t>5.001 - 10.000</t>
  </si>
  <si>
    <t>10.001 - 50.000</t>
  </si>
  <si>
    <t>50.001 - 100.000</t>
  </si>
  <si>
    <t>100.001 - 500.000</t>
  </si>
  <si>
    <t>500.001 - 1.000.000</t>
  </si>
  <si>
    <t>1.000.001 - 5.000.000</t>
  </si>
  <si>
    <t>5.000.001 - 10.000.000</t>
  </si>
  <si>
    <t>+ 10.000.000</t>
  </si>
  <si>
    <t>Total</t>
  </si>
  <si>
    <t>Treasury shares</t>
  </si>
  <si>
    <t>Total shares issued</t>
  </si>
  <si>
    <t>Investment Style</t>
  </si>
  <si>
    <t>Core Growth</t>
  </si>
  <si>
    <t>Core Value</t>
  </si>
  <si>
    <t>Deep Value</t>
  </si>
  <si>
    <t>GARP</t>
  </si>
  <si>
    <t>Hedge Fund</t>
  </si>
  <si>
    <t>Yield</t>
  </si>
  <si>
    <t>Australia</t>
  </si>
  <si>
    <t>Luxembourg</t>
  </si>
  <si>
    <t>Spain</t>
  </si>
  <si>
    <t>Geographical breakdown</t>
  </si>
  <si>
    <t>Totale</t>
  </si>
  <si>
    <t>Zürcher Kantonalbank (Asset Management)</t>
  </si>
  <si>
    <t>GN Invest &amp; Consulting AG</t>
  </si>
  <si>
    <t>BlackRock Asset Management Canada Limited</t>
  </si>
  <si>
    <t>Other regions are: Andorra, Australia, Belgium, Czech Republic, Japan, Liechtenstein, Luxembourg, Portugal, Singapore, Spain, Taiwan</t>
  </si>
  <si>
    <t>United States</t>
  </si>
  <si>
    <t>Norway</t>
  </si>
  <si>
    <t>United Kingdom</t>
  </si>
  <si>
    <t>Finland</t>
  </si>
  <si>
    <t>Belgium</t>
  </si>
  <si>
    <t>Netherlands</t>
  </si>
  <si>
    <t>Switzerland</t>
  </si>
  <si>
    <t>Germany</t>
  </si>
  <si>
    <t>Ireland</t>
  </si>
  <si>
    <t>Liechtenstein</t>
  </si>
  <si>
    <t>Austria</t>
  </si>
  <si>
    <t>Portugal</t>
  </si>
  <si>
    <t>Canada</t>
  </si>
  <si>
    <t>Denmark</t>
  </si>
  <si>
    <t>Amundi SGR SpA</t>
  </si>
  <si>
    <t>California Public Employees' Retirement System</t>
  </si>
  <si>
    <t>Florida State Board of Administration</t>
  </si>
  <si>
    <t>Nuveen LLC</t>
  </si>
  <si>
    <t>BlackRock Investment Management (UK) Ltd.</t>
  </si>
  <si>
    <t>Samsung Asset Management Co., Ltd.</t>
  </si>
  <si>
    <t>Change YTD</t>
  </si>
  <si>
    <t>Change % YTD</t>
  </si>
  <si>
    <t>Hong Kong</t>
  </si>
  <si>
    <t>South Korea</t>
  </si>
  <si>
    <t>Invesco Capital Management LLC</t>
  </si>
  <si>
    <t>DWS Investment GmbH</t>
  </si>
  <si>
    <t>Mellon Investments Corporation</t>
  </si>
  <si>
    <t>Eurizon Capital S.A.</t>
  </si>
  <si>
    <t>BlackRock Asset Management Deutschland AG</t>
  </si>
  <si>
    <t>DWS International GmbH</t>
  </si>
  <si>
    <t>Legal &amp; General Investment Management Ltd.</t>
  </si>
  <si>
    <t>Boston Partners</t>
  </si>
  <si>
    <t>Franklin Templeton Portfolio Advisors, Inc</t>
  </si>
  <si>
    <t>Aviva Investors Global Services Limited</t>
  </si>
  <si>
    <t>IndexIQ Advisors LLC</t>
  </si>
  <si>
    <t>JP Morgan Asset Management</t>
  </si>
  <si>
    <t>Calvert Research and Management</t>
  </si>
  <si>
    <t>PGGM Vermogensbeheer B.V.</t>
  </si>
  <si>
    <t>Fideas CAPITAL</t>
  </si>
  <si>
    <t>BlackRock Asset Management North Asia Limited</t>
  </si>
  <si>
    <t>DBX Advisors LLC.</t>
  </si>
  <si>
    <t>Mercer Global Investments Management Ltd</t>
  </si>
  <si>
    <t>Azimut Capital Management Sgr SpA</t>
  </si>
  <si>
    <t>Royal London Asset Management Ltd.</t>
  </si>
  <si>
    <t>Sella SGR S.p.A.</t>
  </si>
  <si>
    <t>Stewart Investors</t>
  </si>
  <si>
    <t>Laffitte Capital Management</t>
  </si>
  <si>
    <t>LGT Capital Partners Ltd.</t>
  </si>
  <si>
    <t>Seligson &amp; Co Rahastoyhtiö Oyj</t>
  </si>
  <si>
    <t>Dimensional Fund Advisors Canada ULC</t>
  </si>
  <si>
    <t>CI Global Asset Management</t>
  </si>
  <si>
    <t>California State Teachers Retirement System</t>
  </si>
  <si>
    <t>Spuerkeess Asset Management</t>
  </si>
  <si>
    <t>Fideuram - Intesa Sanpaolo Private Banking Asset Management SGR S.p.A.</t>
  </si>
  <si>
    <t>State Street Global Advisors Ireland Limited</t>
  </si>
  <si>
    <t>Tresides Asset Management GmbH</t>
  </si>
  <si>
    <t>UB Rahastoyhtiö Oy</t>
  </si>
  <si>
    <t>Barclays Wealth</t>
  </si>
  <si>
    <t>Etica Sgr S.p.A.</t>
  </si>
  <si>
    <t>Amundi Asset Management, SAS</t>
  </si>
  <si>
    <t>Mandarine Gestion</t>
  </si>
  <si>
    <t>Northern Trust Investments, Inc.</t>
  </si>
  <si>
    <t>HSBC Global Asset Management (UK) Limited</t>
  </si>
  <si>
    <t>Assenagon Asset Management S.A.</t>
  </si>
  <si>
    <t>Vanguard Global Advisers LLC</t>
  </si>
  <si>
    <t>American Century Investment Management, Inc.</t>
  </si>
  <si>
    <t>Ostrum Asset Management</t>
  </si>
  <si>
    <t>ARCA Fondi SGR S.p.A</t>
  </si>
  <si>
    <t>Kutxabank Gestion, SGIIC, S.A.U.</t>
  </si>
  <si>
    <t>Siemens Fonds Invest GmbH</t>
  </si>
  <si>
    <t>Banque Nationale de Belgique S.A.</t>
  </si>
  <si>
    <t>Clartan Associés</t>
  </si>
  <si>
    <t>Source For Alpha (Deutschland) AG</t>
  </si>
  <si>
    <t>ReAssure Limited</t>
  </si>
  <si>
    <t>Scottish Friendly Asset Managers Limited</t>
  </si>
  <si>
    <t>MFS Investment Management</t>
  </si>
  <si>
    <t>Patrizia Pty Ltd</t>
  </si>
  <si>
    <t>HanseMerkur Trust AG</t>
  </si>
  <si>
    <t>First Sentier Investors</t>
  </si>
  <si>
    <t>Nykredit Bank AS</t>
  </si>
  <si>
    <t>BCC Risparmio&amp;Previdenza S.G.R.p.A.</t>
  </si>
  <si>
    <t>Edmond de Rothschild Asset Management (France) S.A.</t>
  </si>
  <si>
    <t>Lazard Asset Management Pacific Company</t>
  </si>
  <si>
    <t>KBI Global Investors Ltd.</t>
  </si>
  <si>
    <t>BOCI-Prudential Asset Management Ltd.</t>
  </si>
  <si>
    <t>Ossiam</t>
  </si>
  <si>
    <t>AXA Investment Managers UK Ltd.</t>
  </si>
  <si>
    <t>SOPRARNO SGR S.p.A.</t>
  </si>
  <si>
    <t>Kairos Partners SGR S.p.A.</t>
  </si>
  <si>
    <t>BlackRock Financial Management, Inc.</t>
  </si>
  <si>
    <t>PKB Privat Bank AG</t>
  </si>
  <si>
    <t>Goldman Sachs Asset Management B.V.</t>
  </si>
  <si>
    <t>La Française Systematic Asset Management GmbH</t>
  </si>
  <si>
    <t>RAM Active Investments S.A.</t>
  </si>
  <si>
    <t>MLC Asset Management</t>
  </si>
  <si>
    <t>Flornoy Ferri SAS</t>
  </si>
  <si>
    <t>LBP AM</t>
  </si>
  <si>
    <t>Robeco Institutional Asset Management B.V.</t>
  </si>
  <si>
    <t>Security Kapitalanlage AG</t>
  </si>
  <si>
    <t>GLG Partners LP</t>
  </si>
  <si>
    <t>MLC Investments Limited</t>
  </si>
  <si>
    <t>Argonaut Capital Partners LLP</t>
  </si>
  <si>
    <t>State Street Global Advisors (France) S.A.</t>
  </si>
  <si>
    <t>Riverfront Investment Group, LLC</t>
  </si>
  <si>
    <t>VanEck Australia Pty Ltd.</t>
  </si>
  <si>
    <t>PanAgora Asset Management Inc.</t>
  </si>
  <si>
    <t>Voya Investment Management LLC</t>
  </si>
  <si>
    <t>Victory Capital Management Inc.</t>
  </si>
  <si>
    <t>Quoniam Asset Management GmbH</t>
  </si>
  <si>
    <t>BlackRock Investment Management (Australia) Ltd.</t>
  </si>
  <si>
    <t>Helaba Invest Kapitalanlagegesellschaft mbH</t>
  </si>
  <si>
    <t>DFA Australia Ltd.</t>
  </si>
  <si>
    <t>AcomeA SGR S.p.A.</t>
  </si>
  <si>
    <t>Lingohr &amp; Partner Asset Management GmbH</t>
  </si>
  <si>
    <t>Causeway Capital Management LLC</t>
  </si>
  <si>
    <t>Azimut Investments S.A.</t>
  </si>
  <si>
    <t>Pacer Advisors, Inc.</t>
  </si>
  <si>
    <t>Redwheel</t>
  </si>
  <si>
    <t>SEI Investments Management Corporation</t>
  </si>
  <si>
    <t>Baring Asset Management Ltd.</t>
  </si>
  <si>
    <t>J. Chahine Capital</t>
  </si>
  <si>
    <t>Franklin Templeton Fund Management Limited</t>
  </si>
  <si>
    <t>Principal Global Investors (Equity)</t>
  </si>
  <si>
    <t>Mediolanum International Funds Limited</t>
  </si>
  <si>
    <t>Artemis Investment Management LLP</t>
  </si>
  <si>
    <t>Allspring Global Investments, LLC</t>
  </si>
  <si>
    <t>Alphajet Fair Investors, SAS</t>
  </si>
  <si>
    <t>Morgan Stanley Investment Management Inc. (US)</t>
  </si>
  <si>
    <t>Bessemer Trust Company, N.A. (US)</t>
  </si>
  <si>
    <t>KEPLER-FONDS Kapitalanlagegesellschaft m.b.H.</t>
  </si>
  <si>
    <t>Inspire Investing</t>
  </si>
  <si>
    <t>State Street Global Advisors Australia Ltd.</t>
  </si>
  <si>
    <t>Schroder Investment Management North America Inc.</t>
  </si>
  <si>
    <t>Finanziaria Internazionale Alternative Investment SGR S.p.A.</t>
  </si>
  <si>
    <t>Tidal Investments LLC</t>
  </si>
  <si>
    <t>UBS Asset Management (Americas) LLC</t>
  </si>
  <si>
    <t>BNP Paribas Asset Management Europe SAS</t>
  </si>
  <si>
    <t>Wellington Management Company, LLP</t>
  </si>
  <si>
    <t>UBS Asset Management Switzerland AG</t>
  </si>
  <si>
    <t>Schroder Investment Management Ltd. (SIM)</t>
  </si>
  <si>
    <t>Första AP-Fonden</t>
  </si>
  <si>
    <t>APICIL Asset Management SA</t>
  </si>
  <si>
    <t>Mackenzie Investments</t>
  </si>
  <si>
    <t>Natixis Investment Managers SA</t>
  </si>
  <si>
    <t>KLP Kapitalforvaltning AS</t>
  </si>
  <si>
    <t>Momentum Alternative Investments SA</t>
  </si>
  <si>
    <t>Quaero Capital S.A.</t>
  </si>
  <si>
    <t>Aegon Asset Management Ltd</t>
  </si>
  <si>
    <t>Virtus Investment Advisers, Inc.</t>
  </si>
  <si>
    <t>Cohen &amp; Steers Capital Management, Inc.</t>
  </si>
  <si>
    <t>Acacia Inversion S.G.I.I.C., S.A.U.</t>
  </si>
  <si>
    <t>UBS Fund Management (Switzerland) AG</t>
  </si>
  <si>
    <t>Goldman Sachs Asset Management, L.P.</t>
  </si>
  <si>
    <t>INVESCO Asset Management Limited</t>
  </si>
  <si>
    <t>DWS Investments UK Limited</t>
  </si>
  <si>
    <t>FIL Investment Management (Hong Kong) Limited</t>
  </si>
  <si>
    <t>abrdn Alternative Investments Limited</t>
  </si>
  <si>
    <t>Franklin Advisory Services, LLC</t>
  </si>
  <si>
    <t>AllianceBernstein L.P.</t>
  </si>
  <si>
    <t>Guardian Financial Services Limited</t>
  </si>
  <si>
    <t>Janus Henderson Investors</t>
  </si>
  <si>
    <t>Invesco Advisers, Inc.</t>
  </si>
  <si>
    <t>CIBC Asset Management Inc.</t>
  </si>
  <si>
    <t>Source: company elaboration based on the shareholders base at the time of the 2024 dividend distribution (updated yearly)</t>
  </si>
  <si>
    <t>Sector Specific</t>
  </si>
  <si>
    <t>Sweden</t>
  </si>
  <si>
    <t>Carne Global Fund Managers (Ireland) Limited</t>
  </si>
  <si>
    <t>Lumyna Investments Ltd</t>
  </si>
  <si>
    <t>WBS Hünicke Vermögensverwaltung GmbH</t>
  </si>
  <si>
    <t>BGL BNP Paribas SA</t>
  </si>
  <si>
    <t>Lampe Asset Management GmbH</t>
  </si>
  <si>
    <t>Deka Investment GmbH</t>
  </si>
  <si>
    <t>FWU Invest S.A.</t>
  </si>
  <si>
    <t>Man Investments Inc</t>
  </si>
  <si>
    <t>Man Investments, Ltd.</t>
  </si>
  <si>
    <t>Euregio Plus SGR S.p.A</t>
  </si>
  <si>
    <t>Fideuram Asset Management (Ireland) dac</t>
  </si>
  <si>
    <t>Rock Creek Group, L.P.</t>
  </si>
  <si>
    <t>Finlabo SIM S.p. A.</t>
  </si>
  <si>
    <t>Acadian Asset Management LLC</t>
  </si>
  <si>
    <t>W &amp; W Asset Management GmbH</t>
  </si>
  <si>
    <t>Grantham Mayo Van Otterloo &amp; Co LLC</t>
  </si>
  <si>
    <t>AXA Investment Managers Paris</t>
  </si>
  <si>
    <t>APG Asset Management N.V.</t>
  </si>
  <si>
    <t>MEAG Munich ERGO Kapitalanlagegesellschaft mbH</t>
  </si>
  <si>
    <t>Goldman Sachs Asset Management International</t>
  </si>
  <si>
    <t>Rothschild &amp; Co Asset Management Europe SCS</t>
  </si>
  <si>
    <t>MFS Institutional Advisors, Inc</t>
  </si>
  <si>
    <t>Generali Insurance Asset Management S.p.A. SGR</t>
  </si>
  <si>
    <t>ÖKOWORLD LUX S.A.</t>
  </si>
  <si>
    <t>LB &amp; AF</t>
  </si>
  <si>
    <t>Source: public filing from Refinitiv as of 30 April 2025</t>
  </si>
  <si>
    <t>J.P. Morgan Mansart Management Limited</t>
  </si>
  <si>
    <t>Brookfield Public Securities Group LLC</t>
  </si>
  <si>
    <t>BNP Paribas Asset Management UK Limited</t>
  </si>
  <si>
    <t>LLB Asset Management AG</t>
  </si>
  <si>
    <t>MC Square S.A.</t>
  </si>
  <si>
    <t>Brookfield Corporation</t>
  </si>
  <si>
    <t>Arrowstreet Capital, Limited Partnership</t>
  </si>
  <si>
    <t>PineBridge Investments Europe Limited</t>
  </si>
  <si>
    <t>Macquarie Investment Management Global Ltd.</t>
  </si>
  <si>
    <t>BI Asset Management Fondsmæglerselskab A/S</t>
  </si>
  <si>
    <t>Fubon Asset Management Company Ltd.</t>
  </si>
  <si>
    <t>Fidelity International</t>
  </si>
  <si>
    <t>Income Value</t>
  </si>
  <si>
    <t>VC/Private Equity</t>
  </si>
  <si>
    <t>Mixed Style</t>
  </si>
  <si>
    <t>Taiwan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</si>
</sst>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[Blue]\+#,##0;[Red]\(#,##0\);\-"/>
    <numFmt numFmtId="165" formatCode="[Blue]\+0.00%;[Red]\(0.00%\);\-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i/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43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43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0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2"/>
      <color theme="3"/>
      <name val="Calibri"/>
      <family val="2"/>
      <scheme val="minor"/>
    </font>
    <font>
      <b/>
      <sz val="22"/>
      <color theme="3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7"/>
        <bgColor indexed="8"/>
      </patternFill>
    </fill>
    <fill>
      <patternFill patternType="solid">
        <fgColor indexed="26"/>
        <bgColor indexed="8"/>
      </patternFill>
    </fill>
    <fill>
      <patternFill patternType="solid">
        <fgColor indexed="27"/>
        <bgColor indexed="8"/>
      </patternFill>
    </fill>
    <fill>
      <patternFill patternType="solid">
        <fgColor indexed="22"/>
        <bgColor indexed="8"/>
      </patternFill>
    </fill>
    <fill>
      <patternFill patternType="solid">
        <fgColor indexed="29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44"/>
        <bgColor indexed="8"/>
      </patternFill>
    </fill>
    <fill>
      <patternFill patternType="solid">
        <fgColor indexed="49"/>
        <bgColor indexed="8"/>
      </patternFill>
    </fill>
    <fill>
      <patternFill patternType="solid">
        <fgColor indexed="10"/>
        <bgColor indexed="8"/>
      </patternFill>
    </fill>
    <fill>
      <patternFill patternType="solid">
        <fgColor indexed="57"/>
        <bgColor indexed="8"/>
      </patternFill>
    </fill>
    <fill>
      <patternFill patternType="solid">
        <fgColor indexed="54"/>
        <bgColor indexed="8"/>
      </patternFill>
    </fill>
    <fill>
      <patternFill patternType="solid">
        <fgColor indexed="53"/>
        <bgColor indexed="8"/>
      </patternFill>
    </fill>
    <fill>
      <patternFill patternType="solid">
        <fgColor indexed="45"/>
        <bgColor indexed="8"/>
      </patternFill>
    </fill>
    <fill>
      <patternFill patternType="solid">
        <fgColor indexed="55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theme="1" tint="0.14996795556505021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2">
    <xf numFmtId="0" fontId="0" fillId="0" borderId="0"/>
    <xf numFmtId="9" fontId="1" fillId="0" borderId="0" applyFont="0" applyFill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0" applyNumberFormat="0" applyBorder="0" applyAlignment="0" applyProtection="0"/>
    <xf numFmtId="0" fontId="9" fillId="3" borderId="3" applyNumberFormat="0" applyAlignment="0" applyProtection="0"/>
    <xf numFmtId="0" fontId="10" fillId="17" borderId="4" applyNumberFormat="0" applyAlignment="0" applyProtection="0"/>
    <xf numFmtId="0" fontId="11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3" applyNumberFormat="0" applyAlignment="0" applyProtection="0"/>
    <xf numFmtId="0" fontId="17" fillId="0" borderId="8" applyNumberFormat="0" applyFill="0" applyAlignment="0" applyProtection="0"/>
    <xf numFmtId="41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9" fillId="9" borderId="0" applyNumberFormat="0" applyBorder="0" applyAlignment="0" applyProtection="0"/>
    <xf numFmtId="0" fontId="20" fillId="0" borderId="0"/>
    <xf numFmtId="0" fontId="18" fillId="0" borderId="0"/>
    <xf numFmtId="0" fontId="21" fillId="19" borderId="0">
      <alignment vertical="center"/>
    </xf>
    <xf numFmtId="0" fontId="18" fillId="5" borderId="9" applyNumberFormat="0" applyFont="0" applyAlignment="0" applyProtection="0"/>
    <xf numFmtId="0" fontId="22" fillId="3" borderId="10" applyNumberFormat="0" applyAlignment="0" applyProtection="0"/>
    <xf numFmtId="9" fontId="18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167" fontId="1" fillId="0" borderId="0" applyFont="0" applyFill="0" applyBorder="0" applyAlignment="0" applyProtection="0"/>
    <xf numFmtId="0" fontId="27" fillId="0" borderId="0" applyNumberFormat="0" applyFill="0" applyBorder="0" applyAlignment="0" applyProtection="0"/>
  </cellStyleXfs>
  <cellXfs count="35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3" fillId="2" borderId="0" xfId="0" applyFont="1" applyFill="1" applyAlignment="1">
      <alignment vertical="center"/>
    </xf>
    <xf numFmtId="3" fontId="4" fillId="2" borderId="0" xfId="0" applyNumberFormat="1" applyFont="1" applyFill="1" applyAlignment="1">
      <alignment vertical="center"/>
    </xf>
    <xf numFmtId="3" fontId="5" fillId="2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3" fontId="3" fillId="2" borderId="0" xfId="0" applyNumberFormat="1" applyFont="1" applyFill="1" applyAlignment="1">
      <alignment vertical="center"/>
    </xf>
    <xf numFmtId="10" fontId="3" fillId="2" borderId="0" xfId="0" applyNumberFormat="1" applyFont="1" applyFill="1" applyAlignment="1">
      <alignment vertical="center"/>
    </xf>
    <xf numFmtId="164" fontId="3" fillId="2" borderId="0" xfId="0" applyNumberFormat="1" applyFont="1" applyFill="1" applyAlignment="1">
      <alignment vertical="center"/>
    </xf>
    <xf numFmtId="165" fontId="3" fillId="2" borderId="0" xfId="0" applyNumberFormat="1" applyFont="1" applyFill="1" applyAlignment="1">
      <alignment vertical="center"/>
    </xf>
    <xf numFmtId="0" fontId="2" fillId="2" borderId="2" xfId="0" applyFont="1" applyFill="1" applyBorder="1" applyAlignment="1">
      <alignment vertical="center"/>
    </xf>
    <xf numFmtId="3" fontId="2" fillId="2" borderId="2" xfId="0" applyNumberFormat="1" applyFont="1" applyFill="1" applyBorder="1" applyAlignment="1">
      <alignment vertical="center"/>
    </xf>
    <xf numFmtId="10" fontId="2" fillId="2" borderId="2" xfId="0" applyNumberFormat="1" applyFont="1" applyFill="1" applyBorder="1" applyAlignment="1">
      <alignment vertical="center"/>
    </xf>
    <xf numFmtId="164" fontId="2" fillId="2" borderId="2" xfId="0" applyNumberFormat="1" applyFont="1" applyFill="1" applyBorder="1" applyAlignment="1">
      <alignment vertical="center"/>
    </xf>
    <xf numFmtId="165" fontId="2" fillId="2" borderId="2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168" fontId="4" fillId="2" borderId="0" xfId="1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3" fillId="2" borderId="0" xfId="0" applyFont="1" applyFill="1"/>
    <xf numFmtId="17" fontId="3" fillId="2" borderId="0" xfId="0" quotePrefix="1" applyNumberFormat="1" applyFont="1" applyFill="1" applyAlignment="1">
      <alignment horizontal="left" vertical="center"/>
    </xf>
    <xf numFmtId="3" fontId="3" fillId="2" borderId="0" xfId="0" applyNumberFormat="1" applyFont="1" applyFill="1" applyAlignment="1">
      <alignment horizontal="center" vertical="center"/>
    </xf>
    <xf numFmtId="10" fontId="3" fillId="2" borderId="0" xfId="1" applyNumberFormat="1" applyFont="1" applyFill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3" fontId="2" fillId="2" borderId="12" xfId="0" applyNumberFormat="1" applyFont="1" applyFill="1" applyBorder="1" applyAlignment="1">
      <alignment horizontal="center" vertical="center"/>
    </xf>
    <xf numFmtId="10" fontId="2" fillId="2" borderId="12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Alignment="1">
      <alignment horizontal="right" vertical="center"/>
    </xf>
    <xf numFmtId="10" fontId="3" fillId="2" borderId="0" xfId="1" applyNumberFormat="1" applyFont="1" applyFill="1" applyAlignment="1">
      <alignment horizontal="right" vertical="center"/>
    </xf>
    <xf numFmtId="3" fontId="2" fillId="2" borderId="12" xfId="0" applyNumberFormat="1" applyFont="1" applyFill="1" applyBorder="1" applyAlignment="1">
      <alignment horizontal="right" vertical="center"/>
    </xf>
    <xf numFmtId="10" fontId="2" fillId="2" borderId="12" xfId="0" applyNumberFormat="1" applyFont="1" applyFill="1" applyBorder="1" applyAlignment="1">
      <alignment horizontal="right" vertical="center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right" vertical="center"/>
    </xf>
    <xf numFmtId="0" fontId="5" fillId="2" borderId="0" xfId="0" applyFont="1" applyFill="1"/>
    <xf numFmtId="164" fontId="3" fillId="2" borderId="0" xfId="0" applyNumberFormat="1" applyFont="1" applyFill="1" applyAlignment="1">
      <alignment horizontal="right" vertical="center"/>
    </xf>
    <xf numFmtId="165" fontId="3" fillId="2" borderId="0" xfId="0" applyNumberFormat="1" applyFont="1" applyFill="1" applyAlignment="1">
      <alignment horizontal="right" vertical="center"/>
    </xf>
  </cellXfs>
  <cellStyles count="62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40% - Accent1" xfId="8" xr:uid="{00000000-0005-0000-0000-000006000000}"/>
    <cellStyle name="40% - Accent2" xfId="9" xr:uid="{00000000-0005-0000-0000-000007000000}"/>
    <cellStyle name="40% - Accent3" xfId="10" xr:uid="{00000000-0005-0000-0000-000008000000}"/>
    <cellStyle name="40% - Accent4" xfId="11" xr:uid="{00000000-0005-0000-0000-000009000000}"/>
    <cellStyle name="40% - Accent5" xfId="12" xr:uid="{00000000-0005-0000-0000-00000A000000}"/>
    <cellStyle name="40% - Accent6" xfId="13" xr:uid="{00000000-0005-0000-0000-00000B000000}"/>
    <cellStyle name="60% - Accent1" xfId="14" xr:uid="{00000000-0005-0000-0000-00000C000000}"/>
    <cellStyle name="60% - Accent2" xfId="15" xr:uid="{00000000-0005-0000-0000-00000D000000}"/>
    <cellStyle name="60% - Accent3" xfId="16" xr:uid="{00000000-0005-0000-0000-00000E000000}"/>
    <cellStyle name="60% - Accent4" xfId="17" xr:uid="{00000000-0005-0000-0000-00000F000000}"/>
    <cellStyle name="60% - Accent5" xfId="18" xr:uid="{00000000-0005-0000-0000-000010000000}"/>
    <cellStyle name="60% - Accent6" xfId="19" xr:uid="{00000000-0005-0000-0000-000011000000}"/>
    <cellStyle name="Accent1" xfId="20" xr:uid="{00000000-0005-0000-0000-000012000000}"/>
    <cellStyle name="Accent2" xfId="21" xr:uid="{00000000-0005-0000-0000-000013000000}"/>
    <cellStyle name="Accent3" xfId="22" xr:uid="{00000000-0005-0000-0000-000014000000}"/>
    <cellStyle name="Accent4" xfId="23" xr:uid="{00000000-0005-0000-0000-000015000000}"/>
    <cellStyle name="Accent5" xfId="24" xr:uid="{00000000-0005-0000-0000-000016000000}"/>
    <cellStyle name="Accent6" xfId="25" xr:uid="{00000000-0005-0000-0000-000017000000}"/>
    <cellStyle name="Bad" xfId="26" xr:uid="{00000000-0005-0000-0000-000018000000}"/>
    <cellStyle name="Calculation" xfId="27" xr:uid="{00000000-0005-0000-0000-000019000000}"/>
    <cellStyle name="Check Cell" xfId="28" xr:uid="{00000000-0005-0000-0000-00001A000000}"/>
    <cellStyle name="Explanatory Text" xfId="29" xr:uid="{00000000-0005-0000-0000-00001B000000}"/>
    <cellStyle name="Good" xfId="30" xr:uid="{00000000-0005-0000-0000-00001C000000}"/>
    <cellStyle name="Heading 1" xfId="31" xr:uid="{00000000-0005-0000-0000-00001D000000}"/>
    <cellStyle name="Heading 2" xfId="32" xr:uid="{00000000-0005-0000-0000-00001E000000}"/>
    <cellStyle name="Heading 3" xfId="33" xr:uid="{00000000-0005-0000-0000-00001F000000}"/>
    <cellStyle name="Heading 4" xfId="34" xr:uid="{00000000-0005-0000-0000-000020000000}"/>
    <cellStyle name="Input 2" xfId="35" xr:uid="{00000000-0005-0000-0000-000021000000}"/>
    <cellStyle name="Linked Cell" xfId="36" xr:uid="{00000000-0005-0000-0000-000022000000}"/>
    <cellStyle name="Migliaia [0] 2" xfId="37" xr:uid="{00000000-0005-0000-0000-000023000000}"/>
    <cellStyle name="Migliaia 10" xfId="38" xr:uid="{00000000-0005-0000-0000-000024000000}"/>
    <cellStyle name="Migliaia 11" xfId="39" xr:uid="{00000000-0005-0000-0000-000025000000}"/>
    <cellStyle name="Migliaia 12" xfId="40" xr:uid="{00000000-0005-0000-0000-000026000000}"/>
    <cellStyle name="Migliaia 2" xfId="41" xr:uid="{00000000-0005-0000-0000-000027000000}"/>
    <cellStyle name="Migliaia 3" xfId="42" xr:uid="{00000000-0005-0000-0000-000028000000}"/>
    <cellStyle name="Migliaia 4" xfId="43" xr:uid="{00000000-0005-0000-0000-000029000000}"/>
    <cellStyle name="Migliaia 5" xfId="44" xr:uid="{00000000-0005-0000-0000-00002A000000}"/>
    <cellStyle name="Migliaia 6" xfId="45" xr:uid="{00000000-0005-0000-0000-00002B000000}"/>
    <cellStyle name="Migliaia 7" xfId="46" xr:uid="{00000000-0005-0000-0000-00002C000000}"/>
    <cellStyle name="Migliaia 8" xfId="47" xr:uid="{00000000-0005-0000-0000-00002D000000}"/>
    <cellStyle name="Migliaia 9" xfId="48" xr:uid="{00000000-0005-0000-0000-00002E000000}"/>
    <cellStyle name="Neutral" xfId="49" xr:uid="{00000000-0005-0000-0000-00002F000000}"/>
    <cellStyle name="Normale" xfId="0" builtinId="0"/>
    <cellStyle name="Normale 2" xfId="50" xr:uid="{00000000-0005-0000-0000-000031000000}"/>
    <cellStyle name="Normale 3" xfId="51" xr:uid="{00000000-0005-0000-0000-000032000000}"/>
    <cellStyle name="Normale 4" xfId="52" xr:uid="{00000000-0005-0000-0000-000033000000}"/>
    <cellStyle name="Note" xfId="53" xr:uid="{00000000-0005-0000-0000-000034000000}"/>
    <cellStyle name="Output 2" xfId="54" xr:uid="{00000000-0005-0000-0000-000035000000}"/>
    <cellStyle name="Percentuale" xfId="1" builtinId="5"/>
    <cellStyle name="Percentuale 2" xfId="55" xr:uid="{00000000-0005-0000-0000-000037000000}"/>
    <cellStyle name="Title" xfId="56" xr:uid="{00000000-0005-0000-0000-000038000000}"/>
    <cellStyle name="Titolo 1 2" xfId="57" xr:uid="{00000000-0005-0000-0000-000039000000}"/>
    <cellStyle name="Titolo 5" xfId="58" xr:uid="{00000000-0005-0000-0000-00003A000000}"/>
    <cellStyle name="Total" xfId="59" xr:uid="{00000000-0005-0000-0000-00003B000000}"/>
    <cellStyle name="Valuta 2" xfId="60" xr:uid="{00000000-0005-0000-0000-00003C000000}"/>
    <cellStyle name="Warning Text" xfId="61" xr:uid="{00000000-0005-0000-0000-00003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Investment Style</c:v>
          </c:tx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'Investment style'!$A$2:$A$5</c:f>
              <c:strCache>
                <c:ptCount val="4"/>
                <c:pt idx="0">
                  <c:v>Value</c:v>
                </c:pt>
                <c:pt idx="1">
                  <c:v>Growth</c:v>
                </c:pt>
                <c:pt idx="2">
                  <c:v>Index</c:v>
                </c:pt>
                <c:pt idx="3">
                  <c:v>Other</c:v>
                </c:pt>
              </c:strCache>
            </c:strRef>
          </c:cat>
          <c:val>
            <c:numRef>
              <c:f>'Investment style'!$E$2:$E$5</c:f>
              <c:numCache>
                <c:formatCode>0.0%</c:formatCode>
                <c:ptCount val="4"/>
                <c:pt idx="0">
                  <c:v>0.4543114283452615</c:v>
                </c:pt>
                <c:pt idx="1">
                  <c:v>0.28796687428233825</c:v>
                </c:pt>
                <c:pt idx="2">
                  <c:v>0.20882931822090586</c:v>
                </c:pt>
                <c:pt idx="3">
                  <c:v>4.8892379151494393E-2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65-4415-8327-CF9FD8BD60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Investment Style</c:v>
          </c:tx>
          <c:dLbls>
            <c:dLbl>
              <c:idx val="8"/>
              <c:layout>
                <c:manualLayout>
                  <c:x val="7.4999999999999997E-2"/>
                  <c:y val="-4.6296296296296294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F5B-4100-B7E8-1B50C6DF1CB6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'Geographical breakdown'!$A$2:$A$10</c:f>
              <c:strCache>
                <c:ptCount val="9"/>
                <c:pt idx="0">
                  <c:v>UK</c:v>
                </c:pt>
                <c:pt idx="1">
                  <c:v>USA</c:v>
                </c:pt>
                <c:pt idx="2">
                  <c:v>Italy</c:v>
                </c:pt>
                <c:pt idx="3">
                  <c:v>Suisse</c:v>
                </c:pt>
                <c:pt idx="4">
                  <c:v>France</c:v>
                </c:pt>
                <c:pt idx="5">
                  <c:v>Scandinavia</c:v>
                </c:pt>
                <c:pt idx="6">
                  <c:v>Holland</c:v>
                </c:pt>
                <c:pt idx="7">
                  <c:v>Germany/Austria</c:v>
                </c:pt>
                <c:pt idx="8">
                  <c:v>Other</c:v>
                </c:pt>
              </c:strCache>
            </c:strRef>
          </c:cat>
          <c:val>
            <c:numRef>
              <c:f>'Geographical breakdown'!$E$2:$E$10</c:f>
              <c:numCache>
                <c:formatCode>0.0%</c:formatCode>
                <c:ptCount val="9"/>
                <c:pt idx="0">
                  <c:v>0.20255274173002727</c:v>
                </c:pt>
                <c:pt idx="1">
                  <c:v>0.48840511572251055</c:v>
                </c:pt>
                <c:pt idx="2">
                  <c:v>3.8055028979462481E-2</c:v>
                </c:pt>
                <c:pt idx="3">
                  <c:v>6.4261632676719587E-3</c:v>
                </c:pt>
                <c:pt idx="4">
                  <c:v>3.6729193480871843E-2</c:v>
                </c:pt>
                <c:pt idx="5">
                  <c:v>6.2816515500702594E-2</c:v>
                </c:pt>
                <c:pt idx="6">
                  <c:v>3.7122065907665279E-2</c:v>
                </c:pt>
                <c:pt idx="7">
                  <c:v>3.3250293764257872E-2</c:v>
                </c:pt>
                <c:pt idx="8">
                  <c:v>9.4642881646830143E-2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5B-4100-B7E8-1B50C6DF1C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166688</xdr:rowOff>
    </xdr:from>
    <xdr:to>
      <xdr:col>4</xdr:col>
      <xdr:colOff>390525</xdr:colOff>
      <xdr:row>21</xdr:row>
      <xdr:rowOff>52388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11</xdr:row>
      <xdr:rowOff>166688</xdr:rowOff>
    </xdr:from>
    <xdr:to>
      <xdr:col>4</xdr:col>
      <xdr:colOff>390525</xdr:colOff>
      <xdr:row>26</xdr:row>
      <xdr:rowOff>52388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15"/>
  <sheetViews>
    <sheetView tabSelected="1" zoomScale="80" zoomScaleNormal="80" workbookViewId="0"/>
  </sheetViews>
  <sheetFormatPr defaultColWidth="8.85546875" defaultRowHeight="15" customHeight="1" x14ac:dyDescent="0.25"/>
  <cols>
    <col min="1" max="1" width="8.28515625" style="3" customWidth="1"/>
    <col min="2" max="2" width="49.7109375" style="3" bestFit="1" customWidth="1"/>
    <col min="3" max="6" width="15.7109375" style="3" customWidth="1"/>
    <col min="7" max="16384" width="8.85546875" style="3"/>
  </cols>
  <sheetData>
    <row r="1" spans="1:8" ht="19.899999999999999" customHeight="1" thickBot="1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103</v>
      </c>
      <c r="F1" s="2" t="s">
        <v>104</v>
      </c>
      <c r="H1" s="4">
        <v>1489538745</v>
      </c>
    </row>
    <row r="2" spans="1:8" ht="15" customHeight="1" thickTop="1" x14ac:dyDescent="0.25">
      <c r="A2" s="6">
        <v>1</v>
      </c>
      <c r="B2" s="3" t="s">
        <v>8</v>
      </c>
      <c r="C2" s="7">
        <v>77054928</v>
      </c>
      <c r="D2" s="8">
        <f>+C2/$H$1</f>
        <v>5.1730730911601769E-2</v>
      </c>
      <c r="E2" s="33">
        <v>-1255478</v>
      </c>
      <c r="F2" s="34">
        <f>+IF(ISERR(E2/(C2-E2)),"",E2/(C2-E2))</f>
        <v>-1.6032071140073007E-2</v>
      </c>
    </row>
    <row r="3" spans="1:8" ht="15" customHeight="1" x14ac:dyDescent="0.25">
      <c r="A3" s="6">
        <v>2</v>
      </c>
      <c r="B3" s="3" t="s">
        <v>10</v>
      </c>
      <c r="C3" s="7">
        <v>27454174</v>
      </c>
      <c r="D3" s="8">
        <f t="shared" ref="D3:D66" si="0">+C3/$H$1</f>
        <v>1.8431325866585632E-2</v>
      </c>
      <c r="E3" s="33">
        <v>2160465</v>
      </c>
      <c r="F3" s="34">
        <f>+IF(ISERR(E3/(C3-E3)),"",E3/(C3-E3))</f>
        <v>8.541511250880604E-2</v>
      </c>
    </row>
    <row r="4" spans="1:8" ht="15" customHeight="1" x14ac:dyDescent="0.25">
      <c r="A4" s="6">
        <v>3</v>
      </c>
      <c r="B4" s="3" t="s">
        <v>7</v>
      </c>
      <c r="C4" s="7">
        <v>19979989</v>
      </c>
      <c r="D4" s="8">
        <f t="shared" si="0"/>
        <v>1.3413540981775536E-2</v>
      </c>
      <c r="E4" s="33">
        <v>0</v>
      </c>
      <c r="F4" s="34">
        <f t="shared" ref="F4:F67" si="1">+IF(ISERR(E4/(C4-E4)),"",E4/(C4-E4))</f>
        <v>0</v>
      </c>
    </row>
    <row r="5" spans="1:8" ht="15" customHeight="1" x14ac:dyDescent="0.25">
      <c r="A5" s="6">
        <v>4</v>
      </c>
      <c r="B5" s="3" t="s">
        <v>6</v>
      </c>
      <c r="C5" s="7">
        <v>13461409</v>
      </c>
      <c r="D5" s="8">
        <f t="shared" si="0"/>
        <v>9.0373003355478342E-3</v>
      </c>
      <c r="E5" s="33">
        <v>-526725</v>
      </c>
      <c r="F5" s="34">
        <f t="shared" si="1"/>
        <v>-3.7655129697785283E-2</v>
      </c>
    </row>
    <row r="6" spans="1:8" ht="15" customHeight="1" x14ac:dyDescent="0.25">
      <c r="A6" s="6">
        <v>5</v>
      </c>
      <c r="B6" s="3" t="s">
        <v>12</v>
      </c>
      <c r="C6" s="7">
        <v>12419477</v>
      </c>
      <c r="D6" s="8">
        <f t="shared" si="0"/>
        <v>8.3378005719481965E-3</v>
      </c>
      <c r="E6" s="33">
        <v>284632</v>
      </c>
      <c r="F6" s="34">
        <f t="shared" si="1"/>
        <v>2.3455759014639248E-2</v>
      </c>
    </row>
    <row r="7" spans="1:8" ht="15" customHeight="1" x14ac:dyDescent="0.25">
      <c r="A7" s="6">
        <v>6</v>
      </c>
      <c r="B7" s="3" t="s">
        <v>120</v>
      </c>
      <c r="C7" s="7">
        <v>10945892</v>
      </c>
      <c r="D7" s="8">
        <f t="shared" si="0"/>
        <v>7.3485110989845387E-3</v>
      </c>
      <c r="E7" s="33">
        <v>242523</v>
      </c>
      <c r="F7" s="34">
        <f t="shared" si="1"/>
        <v>2.2658566662515325E-2</v>
      </c>
    </row>
    <row r="8" spans="1:8" ht="15" customHeight="1" x14ac:dyDescent="0.25">
      <c r="A8" s="6">
        <v>7</v>
      </c>
      <c r="B8" s="3" t="s">
        <v>165</v>
      </c>
      <c r="C8" s="7">
        <v>10576469</v>
      </c>
      <c r="D8" s="8">
        <f t="shared" si="0"/>
        <v>7.1004994233970064E-3</v>
      </c>
      <c r="E8" s="33">
        <v>0</v>
      </c>
      <c r="F8" s="34">
        <f t="shared" si="1"/>
        <v>0</v>
      </c>
    </row>
    <row r="9" spans="1:8" ht="15" customHeight="1" x14ac:dyDescent="0.25">
      <c r="A9" s="6">
        <v>8</v>
      </c>
      <c r="B9" s="3" t="s">
        <v>11</v>
      </c>
      <c r="C9" s="7">
        <v>10341113</v>
      </c>
      <c r="D9" s="8">
        <f t="shared" si="0"/>
        <v>6.9424934629679609E-3</v>
      </c>
      <c r="E9" s="33">
        <v>557486</v>
      </c>
      <c r="F9" s="34">
        <f t="shared" si="1"/>
        <v>5.6981526380758381E-2</v>
      </c>
    </row>
    <row r="10" spans="1:8" ht="15" customHeight="1" x14ac:dyDescent="0.25">
      <c r="A10" s="6">
        <v>9</v>
      </c>
      <c r="B10" s="3" t="s">
        <v>9</v>
      </c>
      <c r="C10" s="7">
        <v>9128616</v>
      </c>
      <c r="D10" s="8">
        <f t="shared" si="0"/>
        <v>6.1284850969083047E-3</v>
      </c>
      <c r="E10" s="33">
        <v>-4025787</v>
      </c>
      <c r="F10" s="34">
        <f t="shared" si="1"/>
        <v>-0.30604102671934258</v>
      </c>
    </row>
    <row r="11" spans="1:8" ht="15" customHeight="1" x14ac:dyDescent="0.25">
      <c r="A11" s="6">
        <v>10</v>
      </c>
      <c r="B11" s="3" t="s">
        <v>101</v>
      </c>
      <c r="C11" s="7">
        <v>8190609</v>
      </c>
      <c r="D11" s="8">
        <f t="shared" si="0"/>
        <v>5.4987552539292961E-3</v>
      </c>
      <c r="E11" s="33">
        <v>536679</v>
      </c>
      <c r="F11" s="34">
        <f t="shared" si="1"/>
        <v>7.0118096193720086E-2</v>
      </c>
    </row>
    <row r="12" spans="1:8" ht="15" customHeight="1" x14ac:dyDescent="0.25">
      <c r="A12" s="6">
        <v>11</v>
      </c>
      <c r="B12" s="3" t="s">
        <v>235</v>
      </c>
      <c r="C12" s="7">
        <v>8089062.9999999991</v>
      </c>
      <c r="D12" s="8">
        <f t="shared" si="0"/>
        <v>5.4305824720255929E-3</v>
      </c>
      <c r="E12" s="33">
        <v>8075529.9999999991</v>
      </c>
      <c r="F12" s="34">
        <f t="shared" si="1"/>
        <v>596.72873716101378</v>
      </c>
    </row>
    <row r="13" spans="1:8" ht="15" customHeight="1" x14ac:dyDescent="0.25">
      <c r="A13" s="6">
        <v>12</v>
      </c>
      <c r="B13" s="3" t="s">
        <v>126</v>
      </c>
      <c r="C13" s="7">
        <v>8055078</v>
      </c>
      <c r="D13" s="8">
        <f t="shared" si="0"/>
        <v>5.4077666841757781E-3</v>
      </c>
      <c r="E13" s="33">
        <v>228828</v>
      </c>
      <c r="F13" s="34">
        <f t="shared" si="1"/>
        <v>2.9238524197412553E-2</v>
      </c>
    </row>
    <row r="14" spans="1:8" ht="15" customHeight="1" x14ac:dyDescent="0.25">
      <c r="A14" s="6">
        <v>13</v>
      </c>
      <c r="B14" s="3" t="s">
        <v>202</v>
      </c>
      <c r="C14" s="7">
        <v>6464001</v>
      </c>
      <c r="D14" s="8">
        <f t="shared" si="0"/>
        <v>4.3395991018682764E-3</v>
      </c>
      <c r="E14" s="33">
        <v>-8118</v>
      </c>
      <c r="F14" s="34">
        <f t="shared" si="1"/>
        <v>-1.2543032660555222E-3</v>
      </c>
    </row>
    <row r="15" spans="1:8" ht="15" customHeight="1" x14ac:dyDescent="0.25">
      <c r="A15" s="6">
        <v>14</v>
      </c>
      <c r="B15" s="3" t="s">
        <v>128</v>
      </c>
      <c r="C15" s="7">
        <v>4623191</v>
      </c>
      <c r="D15" s="8">
        <f t="shared" si="0"/>
        <v>3.1037735779071663E-3</v>
      </c>
      <c r="E15" s="33">
        <v>-237943</v>
      </c>
      <c r="F15" s="34">
        <f t="shared" si="1"/>
        <v>-4.8948043810353718E-2</v>
      </c>
    </row>
    <row r="16" spans="1:8" ht="15" customHeight="1" x14ac:dyDescent="0.25">
      <c r="A16" s="6">
        <v>15</v>
      </c>
      <c r="B16" s="3" t="s">
        <v>15</v>
      </c>
      <c r="C16" s="7">
        <v>4524210</v>
      </c>
      <c r="D16" s="8">
        <f t="shared" si="0"/>
        <v>3.037322805591069E-3</v>
      </c>
      <c r="E16" s="33">
        <v>-395000</v>
      </c>
      <c r="F16" s="34">
        <f t="shared" si="1"/>
        <v>-8.0297446134643569E-2</v>
      </c>
    </row>
    <row r="17" spans="1:6" ht="15" customHeight="1" x14ac:dyDescent="0.25">
      <c r="A17" s="6">
        <v>16</v>
      </c>
      <c r="B17" s="3" t="s">
        <v>16</v>
      </c>
      <c r="C17" s="7">
        <v>4489632</v>
      </c>
      <c r="D17" s="8">
        <f t="shared" si="0"/>
        <v>3.014108907922365E-3</v>
      </c>
      <c r="E17" s="33">
        <v>37388</v>
      </c>
      <c r="F17" s="34">
        <f t="shared" si="1"/>
        <v>8.3975631164868777E-3</v>
      </c>
    </row>
    <row r="18" spans="1:6" ht="15" customHeight="1" x14ac:dyDescent="0.25">
      <c r="A18" s="6">
        <v>17</v>
      </c>
      <c r="B18" s="3" t="s">
        <v>161</v>
      </c>
      <c r="C18" s="7">
        <v>4443210</v>
      </c>
      <c r="D18" s="8">
        <f t="shared" si="0"/>
        <v>2.9829435554561555E-3</v>
      </c>
      <c r="E18" s="33">
        <v>-242113</v>
      </c>
      <c r="F18" s="34">
        <f t="shared" si="1"/>
        <v>-5.1674772475664967E-2</v>
      </c>
    </row>
    <row r="19" spans="1:6" ht="15" customHeight="1" x14ac:dyDescent="0.25">
      <c r="A19" s="6">
        <v>18</v>
      </c>
      <c r="B19" s="3" t="s">
        <v>97</v>
      </c>
      <c r="C19" s="7">
        <v>3697492</v>
      </c>
      <c r="D19" s="8">
        <f t="shared" si="0"/>
        <v>2.4823066955535957E-3</v>
      </c>
      <c r="E19" s="33">
        <v>2147940</v>
      </c>
      <c r="F19" s="34">
        <f t="shared" si="1"/>
        <v>1.3861683893151053</v>
      </c>
    </row>
    <row r="20" spans="1:6" ht="15" customHeight="1" x14ac:dyDescent="0.25">
      <c r="A20" s="6">
        <v>19</v>
      </c>
      <c r="B20" s="3" t="s">
        <v>133</v>
      </c>
      <c r="C20" s="7">
        <v>3313707</v>
      </c>
      <c r="D20" s="8">
        <f t="shared" si="0"/>
        <v>2.2246531089730064E-3</v>
      </c>
      <c r="E20" s="33">
        <v>-112221</v>
      </c>
      <c r="F20" s="34">
        <f t="shared" si="1"/>
        <v>-3.2756380169110387E-2</v>
      </c>
    </row>
    <row r="21" spans="1:6" ht="15" customHeight="1" x14ac:dyDescent="0.25">
      <c r="A21" s="6">
        <v>20</v>
      </c>
      <c r="B21" s="3" t="s">
        <v>22</v>
      </c>
      <c r="C21" s="7">
        <v>3073300</v>
      </c>
      <c r="D21" s="8">
        <f t="shared" si="0"/>
        <v>2.0632561659213503E-3</v>
      </c>
      <c r="E21" s="33">
        <v>319057</v>
      </c>
      <c r="F21" s="34">
        <f t="shared" si="1"/>
        <v>0.11584199360768095</v>
      </c>
    </row>
    <row r="22" spans="1:6" ht="15" customHeight="1" x14ac:dyDescent="0.25">
      <c r="A22" s="6">
        <v>21</v>
      </c>
      <c r="B22" s="3" t="s">
        <v>218</v>
      </c>
      <c r="C22" s="7">
        <v>3000187</v>
      </c>
      <c r="D22" s="8">
        <f t="shared" si="0"/>
        <v>2.0141718435125367E-3</v>
      </c>
      <c r="E22" s="33">
        <v>236846</v>
      </c>
      <c r="F22" s="34">
        <f t="shared" si="1"/>
        <v>8.5710015521066704E-2</v>
      </c>
    </row>
    <row r="23" spans="1:6" ht="15" customHeight="1" x14ac:dyDescent="0.25">
      <c r="A23" s="6">
        <v>22</v>
      </c>
      <c r="B23" s="3" t="s">
        <v>17</v>
      </c>
      <c r="C23" s="7">
        <v>2821080</v>
      </c>
      <c r="D23" s="8">
        <f t="shared" si="0"/>
        <v>1.8939285798839694E-3</v>
      </c>
      <c r="E23" s="33">
        <v>1000000</v>
      </c>
      <c r="F23" s="34">
        <f t="shared" si="1"/>
        <v>0.5491246952357941</v>
      </c>
    </row>
    <row r="24" spans="1:6" ht="15" customHeight="1" x14ac:dyDescent="0.25">
      <c r="A24" s="6">
        <v>23</v>
      </c>
      <c r="B24" s="3" t="s">
        <v>29</v>
      </c>
      <c r="C24" s="7">
        <v>2542420</v>
      </c>
      <c r="D24" s="8">
        <f t="shared" si="0"/>
        <v>1.7068505324445253E-3</v>
      </c>
      <c r="E24" s="33">
        <v>108261</v>
      </c>
      <c r="F24" s="34">
        <f t="shared" si="1"/>
        <v>4.4475730632222467E-2</v>
      </c>
    </row>
    <row r="25" spans="1:6" ht="15" customHeight="1" x14ac:dyDescent="0.25">
      <c r="A25" s="6">
        <v>24</v>
      </c>
      <c r="B25" s="3" t="s">
        <v>243</v>
      </c>
      <c r="C25" s="7">
        <v>2446638</v>
      </c>
      <c r="D25" s="8">
        <f t="shared" si="0"/>
        <v>1.6425474048343738E-3</v>
      </c>
      <c r="E25" s="33">
        <v>510176</v>
      </c>
      <c r="F25" s="34">
        <f t="shared" si="1"/>
        <v>0.26345779054791679</v>
      </c>
    </row>
    <row r="26" spans="1:6" ht="15" customHeight="1" x14ac:dyDescent="0.25">
      <c r="A26" s="6">
        <v>25</v>
      </c>
      <c r="B26" s="3" t="s">
        <v>159</v>
      </c>
      <c r="C26" s="7">
        <v>2400095</v>
      </c>
      <c r="D26" s="8">
        <f t="shared" si="0"/>
        <v>1.6113008191673457E-3</v>
      </c>
      <c r="E26" s="33">
        <v>0</v>
      </c>
      <c r="F26" s="34">
        <f t="shared" si="1"/>
        <v>0</v>
      </c>
    </row>
    <row r="27" spans="1:6" ht="15" customHeight="1" x14ac:dyDescent="0.25">
      <c r="A27" s="6">
        <v>26</v>
      </c>
      <c r="B27" s="3" t="s">
        <v>27</v>
      </c>
      <c r="C27" s="7">
        <v>2333039</v>
      </c>
      <c r="D27" s="8">
        <f t="shared" si="0"/>
        <v>1.5662828562408426E-3</v>
      </c>
      <c r="E27" s="33">
        <v>98926</v>
      </c>
      <c r="F27" s="34">
        <f t="shared" si="1"/>
        <v>4.4279765616152808E-2</v>
      </c>
    </row>
    <row r="28" spans="1:6" ht="15" customHeight="1" x14ac:dyDescent="0.25">
      <c r="A28" s="6">
        <v>27</v>
      </c>
      <c r="B28" s="3" t="s">
        <v>108</v>
      </c>
      <c r="C28" s="7">
        <v>2323365</v>
      </c>
      <c r="D28" s="8">
        <f t="shared" si="0"/>
        <v>1.5597882282679394E-3</v>
      </c>
      <c r="E28" s="33">
        <v>-4252</v>
      </c>
      <c r="F28" s="34">
        <f t="shared" si="1"/>
        <v>-1.8267610178134977E-3</v>
      </c>
    </row>
    <row r="29" spans="1:6" ht="15" customHeight="1" x14ac:dyDescent="0.25">
      <c r="A29" s="6">
        <v>28</v>
      </c>
      <c r="B29" s="3" t="s">
        <v>111</v>
      </c>
      <c r="C29" s="7">
        <v>2317444</v>
      </c>
      <c r="D29" s="8">
        <f t="shared" si="0"/>
        <v>1.5558131722179539E-3</v>
      </c>
      <c r="E29" s="33">
        <v>-378803</v>
      </c>
      <c r="F29" s="34">
        <f t="shared" si="1"/>
        <v>-0.1404926922496344</v>
      </c>
    </row>
    <row r="30" spans="1:6" ht="15" customHeight="1" x14ac:dyDescent="0.25">
      <c r="A30" s="6">
        <v>29</v>
      </c>
      <c r="B30" s="3" t="s">
        <v>142</v>
      </c>
      <c r="C30" s="7">
        <v>2286256</v>
      </c>
      <c r="D30" s="8">
        <f t="shared" si="0"/>
        <v>1.5348751468697111E-3</v>
      </c>
      <c r="E30" s="33">
        <v>62617</v>
      </c>
      <c r="F30" s="34">
        <f t="shared" si="1"/>
        <v>2.8159696785314523E-2</v>
      </c>
    </row>
    <row r="31" spans="1:6" ht="15" customHeight="1" x14ac:dyDescent="0.25">
      <c r="A31" s="6">
        <v>30</v>
      </c>
      <c r="B31" s="3" t="s">
        <v>265</v>
      </c>
      <c r="C31" s="7">
        <v>2283316</v>
      </c>
      <c r="D31" s="8">
        <f t="shared" si="0"/>
        <v>1.5329013814944438E-3</v>
      </c>
      <c r="E31" s="33">
        <v>2283316</v>
      </c>
      <c r="F31" s="34" t="str">
        <f t="shared" si="1"/>
        <v/>
      </c>
    </row>
    <row r="32" spans="1:6" ht="15" customHeight="1" x14ac:dyDescent="0.25">
      <c r="A32" s="6">
        <v>31</v>
      </c>
      <c r="B32" s="3" t="s">
        <v>200</v>
      </c>
      <c r="C32" s="7">
        <v>2263898</v>
      </c>
      <c r="D32" s="8">
        <f t="shared" si="0"/>
        <v>1.5198651311349406E-3</v>
      </c>
      <c r="E32" s="33">
        <v>0</v>
      </c>
      <c r="F32" s="34">
        <f t="shared" si="1"/>
        <v>0</v>
      </c>
    </row>
    <row r="33" spans="1:6" ht="15" customHeight="1" x14ac:dyDescent="0.25">
      <c r="A33" s="6">
        <v>32</v>
      </c>
      <c r="B33" s="3" t="s">
        <v>158</v>
      </c>
      <c r="C33" s="7">
        <v>2256511</v>
      </c>
      <c r="D33" s="8">
        <f t="shared" si="0"/>
        <v>1.51490587779239E-3</v>
      </c>
      <c r="E33" s="33">
        <v>0</v>
      </c>
      <c r="F33" s="34">
        <f t="shared" si="1"/>
        <v>0</v>
      </c>
    </row>
    <row r="34" spans="1:6" ht="15" customHeight="1" x14ac:dyDescent="0.25">
      <c r="A34" s="6">
        <v>33</v>
      </c>
      <c r="B34" s="3" t="s">
        <v>19</v>
      </c>
      <c r="C34" s="7">
        <v>1845000</v>
      </c>
      <c r="D34" s="8">
        <f t="shared" si="0"/>
        <v>1.2386384752952498E-3</v>
      </c>
      <c r="E34" s="33">
        <v>0</v>
      </c>
      <c r="F34" s="34">
        <f t="shared" si="1"/>
        <v>0</v>
      </c>
    </row>
    <row r="35" spans="1:6" ht="15" customHeight="1" x14ac:dyDescent="0.25">
      <c r="A35" s="6">
        <v>34</v>
      </c>
      <c r="B35" s="3" t="s">
        <v>28</v>
      </c>
      <c r="C35" s="7">
        <v>1794682</v>
      </c>
      <c r="D35" s="8">
        <f t="shared" si="0"/>
        <v>1.204857548032428E-3</v>
      </c>
      <c r="E35" s="33">
        <v>-69472</v>
      </c>
      <c r="F35" s="34">
        <f t="shared" si="1"/>
        <v>-3.7267307314739019E-2</v>
      </c>
    </row>
    <row r="36" spans="1:6" ht="15" customHeight="1" x14ac:dyDescent="0.25">
      <c r="A36" s="6">
        <v>35</v>
      </c>
      <c r="B36" s="3" t="s">
        <v>194</v>
      </c>
      <c r="C36" s="7">
        <v>1669881</v>
      </c>
      <c r="D36" s="8">
        <f t="shared" si="0"/>
        <v>1.1210725505498684E-3</v>
      </c>
      <c r="E36" s="33">
        <v>235785</v>
      </c>
      <c r="F36" s="34">
        <f t="shared" si="1"/>
        <v>0.16441367941895102</v>
      </c>
    </row>
    <row r="37" spans="1:6" ht="15" customHeight="1" x14ac:dyDescent="0.25">
      <c r="A37" s="6">
        <v>36</v>
      </c>
      <c r="B37" s="3" t="s">
        <v>23</v>
      </c>
      <c r="C37" s="7">
        <v>1582531</v>
      </c>
      <c r="D37" s="8">
        <f t="shared" si="0"/>
        <v>1.0624302357438845E-3</v>
      </c>
      <c r="E37" s="33">
        <v>59486</v>
      </c>
      <c r="F37" s="34">
        <f t="shared" si="1"/>
        <v>3.9057283271341295E-2</v>
      </c>
    </row>
    <row r="38" spans="1:6" ht="15" customHeight="1" x14ac:dyDescent="0.25">
      <c r="A38" s="6">
        <v>37</v>
      </c>
      <c r="B38" s="3" t="s">
        <v>14</v>
      </c>
      <c r="C38" s="7">
        <v>1543536</v>
      </c>
      <c r="D38" s="8">
        <f t="shared" si="0"/>
        <v>1.0362509905709099E-3</v>
      </c>
      <c r="E38" s="33">
        <v>105000</v>
      </c>
      <c r="F38" s="34">
        <f t="shared" si="1"/>
        <v>7.2990874055289548E-2</v>
      </c>
    </row>
    <row r="39" spans="1:6" ht="15" customHeight="1" x14ac:dyDescent="0.25">
      <c r="A39" s="6">
        <v>38</v>
      </c>
      <c r="B39" s="3" t="s">
        <v>136</v>
      </c>
      <c r="C39" s="7">
        <v>1543410</v>
      </c>
      <c r="D39" s="8">
        <f t="shared" si="0"/>
        <v>1.0361664006262555E-3</v>
      </c>
      <c r="E39" s="33">
        <v>-130563</v>
      </c>
      <c r="F39" s="34">
        <f t="shared" si="1"/>
        <v>-7.7995881654005172E-2</v>
      </c>
    </row>
    <row r="40" spans="1:6" ht="15" customHeight="1" x14ac:dyDescent="0.25">
      <c r="A40" s="6">
        <v>39</v>
      </c>
      <c r="B40" s="3" t="s">
        <v>98</v>
      </c>
      <c r="C40" s="7">
        <v>1498180</v>
      </c>
      <c r="D40" s="8">
        <f t="shared" si="0"/>
        <v>1.0058012958904267E-3</v>
      </c>
      <c r="E40" s="33">
        <v>0</v>
      </c>
      <c r="F40" s="34">
        <f t="shared" si="1"/>
        <v>0</v>
      </c>
    </row>
    <row r="41" spans="1:6" ht="15" customHeight="1" x14ac:dyDescent="0.25">
      <c r="A41" s="6">
        <v>40</v>
      </c>
      <c r="B41" s="3" t="s">
        <v>18</v>
      </c>
      <c r="C41" s="7">
        <v>1330319</v>
      </c>
      <c r="D41" s="8">
        <f t="shared" si="0"/>
        <v>8.931080204966404E-4</v>
      </c>
      <c r="E41" s="33">
        <v>-6386034</v>
      </c>
      <c r="F41" s="34">
        <f t="shared" si="1"/>
        <v>-0.82759744143379654</v>
      </c>
    </row>
    <row r="42" spans="1:6" ht="15" customHeight="1" x14ac:dyDescent="0.25">
      <c r="A42" s="6">
        <v>41</v>
      </c>
      <c r="B42" s="3" t="s">
        <v>259</v>
      </c>
      <c r="C42" s="7">
        <v>1267886</v>
      </c>
      <c r="D42" s="8">
        <f t="shared" si="0"/>
        <v>8.5119370292042996E-4</v>
      </c>
      <c r="E42" s="33">
        <v>1267886</v>
      </c>
      <c r="F42" s="34" t="str">
        <f t="shared" si="1"/>
        <v/>
      </c>
    </row>
    <row r="43" spans="1:6" ht="15" customHeight="1" x14ac:dyDescent="0.25">
      <c r="A43" s="6">
        <v>42</v>
      </c>
      <c r="B43" s="3" t="s">
        <v>113</v>
      </c>
      <c r="C43" s="7">
        <v>1254232</v>
      </c>
      <c r="D43" s="8">
        <f t="shared" si="0"/>
        <v>8.4202710685447792E-4</v>
      </c>
      <c r="E43" s="33">
        <v>61919</v>
      </c>
      <c r="F43" s="34">
        <f t="shared" si="1"/>
        <v>5.1931833335709665E-2</v>
      </c>
    </row>
    <row r="44" spans="1:6" ht="15" customHeight="1" x14ac:dyDescent="0.25">
      <c r="A44" s="6">
        <v>43</v>
      </c>
      <c r="B44" s="3" t="s">
        <v>211</v>
      </c>
      <c r="C44" s="7">
        <v>1251714</v>
      </c>
      <c r="D44" s="8">
        <f t="shared" si="0"/>
        <v>8.4033665065892595E-4</v>
      </c>
      <c r="E44" s="33">
        <v>-682951</v>
      </c>
      <c r="F44" s="34">
        <f t="shared" si="1"/>
        <v>-0.35300736820069623</v>
      </c>
    </row>
    <row r="45" spans="1:6" ht="15" customHeight="1" x14ac:dyDescent="0.25">
      <c r="A45" s="6">
        <v>44</v>
      </c>
      <c r="B45" s="3" t="s">
        <v>266</v>
      </c>
      <c r="C45" s="7">
        <v>1248846</v>
      </c>
      <c r="D45" s="8">
        <f t="shared" si="0"/>
        <v>8.3841122239488978E-4</v>
      </c>
      <c r="E45" s="33">
        <v>1248846</v>
      </c>
      <c r="F45" s="34" t="str">
        <f t="shared" si="1"/>
        <v/>
      </c>
    </row>
    <row r="46" spans="1:6" ht="15" customHeight="1" x14ac:dyDescent="0.25">
      <c r="A46" s="6">
        <v>45</v>
      </c>
      <c r="B46" s="3" t="s">
        <v>134</v>
      </c>
      <c r="C46" s="7">
        <v>1247166</v>
      </c>
      <c r="D46" s="8">
        <f t="shared" si="0"/>
        <v>8.3728335646616559E-4</v>
      </c>
      <c r="E46" s="33">
        <v>0</v>
      </c>
      <c r="F46" s="34">
        <f t="shared" si="1"/>
        <v>0</v>
      </c>
    </row>
    <row r="47" spans="1:6" ht="15" customHeight="1" x14ac:dyDescent="0.25">
      <c r="A47" s="6">
        <v>46</v>
      </c>
      <c r="B47" s="3" t="s">
        <v>220</v>
      </c>
      <c r="C47" s="7">
        <v>1145732</v>
      </c>
      <c r="D47" s="8">
        <f t="shared" si="0"/>
        <v>7.6918576562437794E-4</v>
      </c>
      <c r="E47" s="33">
        <v>831032</v>
      </c>
      <c r="F47" s="34">
        <f t="shared" si="1"/>
        <v>2.6407117890054019</v>
      </c>
    </row>
    <row r="48" spans="1:6" ht="15" customHeight="1" x14ac:dyDescent="0.25">
      <c r="A48" s="6">
        <v>47</v>
      </c>
      <c r="B48" s="3" t="s">
        <v>150</v>
      </c>
      <c r="C48" s="7">
        <v>1114354</v>
      </c>
      <c r="D48" s="8">
        <f t="shared" si="0"/>
        <v>7.4812018401038637E-4</v>
      </c>
      <c r="E48" s="33">
        <v>-8447</v>
      </c>
      <c r="F48" s="34">
        <f t="shared" si="1"/>
        <v>-7.5231496943803933E-3</v>
      </c>
    </row>
    <row r="49" spans="1:6" ht="15" customHeight="1" x14ac:dyDescent="0.25">
      <c r="A49" s="6">
        <v>48</v>
      </c>
      <c r="B49" s="3" t="s">
        <v>193</v>
      </c>
      <c r="C49" s="7">
        <v>1113913</v>
      </c>
      <c r="D49" s="8">
        <f t="shared" si="0"/>
        <v>7.4782411920409626E-4</v>
      </c>
      <c r="E49" s="33">
        <v>26380</v>
      </c>
      <c r="F49" s="34">
        <f t="shared" si="1"/>
        <v>2.4256735197920432E-2</v>
      </c>
    </row>
    <row r="50" spans="1:6" ht="15" customHeight="1" x14ac:dyDescent="0.25">
      <c r="A50" s="6">
        <v>49</v>
      </c>
      <c r="B50" s="3" t="s">
        <v>20</v>
      </c>
      <c r="C50" s="7">
        <v>1106177</v>
      </c>
      <c r="D50" s="8">
        <f t="shared" si="0"/>
        <v>7.426305651418285E-4</v>
      </c>
      <c r="E50" s="33">
        <v>482028</v>
      </c>
      <c r="F50" s="34">
        <f t="shared" si="1"/>
        <v>0.77229635872203595</v>
      </c>
    </row>
    <row r="51" spans="1:6" ht="15" customHeight="1" x14ac:dyDescent="0.25">
      <c r="A51" s="6">
        <v>50</v>
      </c>
      <c r="B51" s="3" t="s">
        <v>272</v>
      </c>
      <c r="C51" s="7">
        <v>1100000</v>
      </c>
      <c r="D51" s="8">
        <f t="shared" si="0"/>
        <v>7.3848364380746606E-4</v>
      </c>
      <c r="E51" s="33">
        <v>1100000</v>
      </c>
      <c r="F51" s="34" t="str">
        <f t="shared" si="1"/>
        <v/>
      </c>
    </row>
    <row r="52" spans="1:6" ht="15" customHeight="1" x14ac:dyDescent="0.25">
      <c r="A52" s="6">
        <v>51</v>
      </c>
      <c r="B52" s="3" t="s">
        <v>124</v>
      </c>
      <c r="C52" s="7">
        <v>1066231</v>
      </c>
      <c r="D52" s="8">
        <f t="shared" si="0"/>
        <v>7.1581286729134391E-4</v>
      </c>
      <c r="E52" s="33">
        <v>-249644</v>
      </c>
      <c r="F52" s="34">
        <f t="shared" si="1"/>
        <v>-0.18971710838795477</v>
      </c>
    </row>
    <row r="53" spans="1:6" ht="15" customHeight="1" x14ac:dyDescent="0.25">
      <c r="A53" s="6">
        <v>52</v>
      </c>
      <c r="B53" s="3" t="s">
        <v>99</v>
      </c>
      <c r="C53" s="7">
        <v>1015007</v>
      </c>
      <c r="D53" s="8">
        <f t="shared" si="0"/>
        <v>6.8142369804553155E-4</v>
      </c>
      <c r="E53" s="33">
        <v>26591</v>
      </c>
      <c r="F53" s="34">
        <f t="shared" si="1"/>
        <v>2.6902640183890183E-2</v>
      </c>
    </row>
    <row r="54" spans="1:6" ht="15" customHeight="1" x14ac:dyDescent="0.25">
      <c r="A54" s="6">
        <v>53</v>
      </c>
      <c r="B54" s="3" t="s">
        <v>152</v>
      </c>
      <c r="C54" s="7">
        <v>994533</v>
      </c>
      <c r="D54" s="8">
        <f t="shared" si="0"/>
        <v>6.6767850338797334E-4</v>
      </c>
      <c r="E54" s="33">
        <v>-126387</v>
      </c>
      <c r="F54" s="34">
        <f t="shared" si="1"/>
        <v>-0.11275291724654748</v>
      </c>
    </row>
    <row r="55" spans="1:6" ht="15" customHeight="1" x14ac:dyDescent="0.25">
      <c r="A55" s="6">
        <v>54</v>
      </c>
      <c r="B55" s="3" t="s">
        <v>205</v>
      </c>
      <c r="C55" s="7">
        <v>945649</v>
      </c>
      <c r="D55" s="8">
        <f t="shared" si="0"/>
        <v>6.3486029025716954E-4</v>
      </c>
      <c r="E55" s="33">
        <v>-307866</v>
      </c>
      <c r="F55" s="34">
        <f t="shared" si="1"/>
        <v>-0.24560216670721929</v>
      </c>
    </row>
    <row r="56" spans="1:6" ht="15" customHeight="1" x14ac:dyDescent="0.25">
      <c r="A56" s="6">
        <v>55</v>
      </c>
      <c r="B56" s="3" t="s">
        <v>145</v>
      </c>
      <c r="C56" s="7">
        <v>881759</v>
      </c>
      <c r="D56" s="8">
        <f t="shared" si="0"/>
        <v>5.919678175272977E-4</v>
      </c>
      <c r="E56" s="33">
        <v>51229</v>
      </c>
      <c r="F56" s="34">
        <f t="shared" si="1"/>
        <v>6.1682299254692784E-2</v>
      </c>
    </row>
    <row r="57" spans="1:6" ht="15" customHeight="1" x14ac:dyDescent="0.25">
      <c r="A57" s="6">
        <v>56</v>
      </c>
      <c r="B57" s="3" t="s">
        <v>219</v>
      </c>
      <c r="C57" s="7">
        <v>862567</v>
      </c>
      <c r="D57" s="8">
        <f t="shared" si="0"/>
        <v>5.7908329198915875E-4</v>
      </c>
      <c r="E57" s="33">
        <v>-132397</v>
      </c>
      <c r="F57" s="34">
        <f t="shared" si="1"/>
        <v>-0.13306712604677154</v>
      </c>
    </row>
    <row r="58" spans="1:6" ht="15" customHeight="1" x14ac:dyDescent="0.25">
      <c r="A58" s="6">
        <v>57</v>
      </c>
      <c r="B58" s="3" t="s">
        <v>21</v>
      </c>
      <c r="C58" s="7">
        <v>813877</v>
      </c>
      <c r="D58" s="8">
        <f t="shared" si="0"/>
        <v>5.4639532051917183E-4</v>
      </c>
      <c r="E58" s="33">
        <v>132460</v>
      </c>
      <c r="F58" s="34">
        <f t="shared" si="1"/>
        <v>0.19438904518085107</v>
      </c>
    </row>
    <row r="59" spans="1:6" ht="15" customHeight="1" x14ac:dyDescent="0.25">
      <c r="A59" s="6">
        <v>58</v>
      </c>
      <c r="B59" s="3" t="s">
        <v>267</v>
      </c>
      <c r="C59" s="7">
        <v>778582</v>
      </c>
      <c r="D59" s="8">
        <f t="shared" si="0"/>
        <v>5.2270006578445868E-4</v>
      </c>
      <c r="E59" s="33">
        <v>778582</v>
      </c>
      <c r="F59" s="34" t="str">
        <f t="shared" si="1"/>
        <v/>
      </c>
    </row>
    <row r="60" spans="1:6" ht="15" customHeight="1" x14ac:dyDescent="0.25">
      <c r="A60" s="6">
        <v>59</v>
      </c>
      <c r="B60" s="3" t="s">
        <v>30</v>
      </c>
      <c r="C60" s="7">
        <v>727476</v>
      </c>
      <c r="D60" s="8">
        <f t="shared" si="0"/>
        <v>4.8839011569316382E-4</v>
      </c>
      <c r="E60" s="33">
        <v>2207</v>
      </c>
      <c r="F60" s="34">
        <f t="shared" si="1"/>
        <v>3.0430088698124419E-3</v>
      </c>
    </row>
    <row r="61" spans="1:6" ht="15" customHeight="1" x14ac:dyDescent="0.25">
      <c r="A61" s="6">
        <v>60</v>
      </c>
      <c r="B61" s="3" t="s">
        <v>100</v>
      </c>
      <c r="C61" s="7">
        <v>668642</v>
      </c>
      <c r="D61" s="8">
        <f t="shared" si="0"/>
        <v>4.4889198232973793E-4</v>
      </c>
      <c r="E61" s="33">
        <v>20224</v>
      </c>
      <c r="F61" s="34">
        <f t="shared" si="1"/>
        <v>3.1189757224506415E-2</v>
      </c>
    </row>
    <row r="62" spans="1:6" ht="15" customHeight="1" x14ac:dyDescent="0.25">
      <c r="A62" s="6">
        <v>61</v>
      </c>
      <c r="B62" s="3" t="s">
        <v>179</v>
      </c>
      <c r="C62" s="7">
        <v>659800</v>
      </c>
      <c r="D62" s="8">
        <f t="shared" si="0"/>
        <v>4.4295591653106012E-4</v>
      </c>
      <c r="E62" s="33">
        <v>150998</v>
      </c>
      <c r="F62" s="34">
        <f t="shared" si="1"/>
        <v>0.29677163218698038</v>
      </c>
    </row>
    <row r="63" spans="1:6" ht="15" customHeight="1" x14ac:dyDescent="0.25">
      <c r="A63" s="6">
        <v>62</v>
      </c>
      <c r="B63" s="3" t="s">
        <v>223</v>
      </c>
      <c r="C63" s="7">
        <v>624641</v>
      </c>
      <c r="D63" s="8">
        <f t="shared" si="0"/>
        <v>4.1935196522867221E-4</v>
      </c>
      <c r="E63" s="33">
        <v>0</v>
      </c>
      <c r="F63" s="34">
        <f t="shared" si="1"/>
        <v>0</v>
      </c>
    </row>
    <row r="64" spans="1:6" ht="15" customHeight="1" x14ac:dyDescent="0.25">
      <c r="A64" s="6">
        <v>63</v>
      </c>
      <c r="B64" s="3" t="s">
        <v>109</v>
      </c>
      <c r="C64" s="7">
        <v>609555</v>
      </c>
      <c r="D64" s="8">
        <f t="shared" si="0"/>
        <v>4.0922399772823636E-4</v>
      </c>
      <c r="E64" s="33">
        <v>124413</v>
      </c>
      <c r="F64" s="34">
        <f t="shared" si="1"/>
        <v>0.25644656616001088</v>
      </c>
    </row>
    <row r="65" spans="1:6" ht="15" customHeight="1" x14ac:dyDescent="0.25">
      <c r="A65" s="6">
        <v>64</v>
      </c>
      <c r="B65" s="3" t="s">
        <v>118</v>
      </c>
      <c r="C65" s="7">
        <v>608902</v>
      </c>
      <c r="D65" s="8">
        <f t="shared" si="0"/>
        <v>4.0878560698332151E-4</v>
      </c>
      <c r="E65" s="33">
        <v>7569</v>
      </c>
      <c r="F65" s="34">
        <f t="shared" si="1"/>
        <v>1.2587035802126277E-2</v>
      </c>
    </row>
    <row r="66" spans="1:6" ht="15" customHeight="1" x14ac:dyDescent="0.25">
      <c r="A66" s="6">
        <v>65</v>
      </c>
      <c r="B66" s="3" t="s">
        <v>203</v>
      </c>
      <c r="C66" s="7">
        <v>599186</v>
      </c>
      <c r="D66" s="8">
        <f t="shared" si="0"/>
        <v>4.0226278236220033E-4</v>
      </c>
      <c r="E66" s="33">
        <v>-10229</v>
      </c>
      <c r="F66" s="34">
        <f t="shared" si="1"/>
        <v>-1.6784949500750719E-2</v>
      </c>
    </row>
    <row r="67" spans="1:6" ht="15" customHeight="1" x14ac:dyDescent="0.25">
      <c r="A67" s="6">
        <v>66</v>
      </c>
      <c r="B67" s="3" t="s">
        <v>125</v>
      </c>
      <c r="C67" s="7">
        <v>599110</v>
      </c>
      <c r="D67" s="8">
        <f t="shared" ref="D67:D130" si="2">+C67/$H$1</f>
        <v>4.0221175985590089E-4</v>
      </c>
      <c r="E67" s="33">
        <v>-2422792</v>
      </c>
      <c r="F67" s="34">
        <f t="shared" si="1"/>
        <v>-0.80174406714711466</v>
      </c>
    </row>
    <row r="68" spans="1:6" ht="15" customHeight="1" x14ac:dyDescent="0.25">
      <c r="A68" s="6">
        <v>67</v>
      </c>
      <c r="B68" s="3" t="s">
        <v>208</v>
      </c>
      <c r="C68" s="7">
        <v>594641</v>
      </c>
      <c r="D68" s="8">
        <f t="shared" si="2"/>
        <v>3.9921150221574128E-4</v>
      </c>
      <c r="E68" s="33">
        <v>584673</v>
      </c>
      <c r="F68" s="34">
        <f t="shared" ref="F68:F131" si="3">+IF(ISERR(E68/(C68-E68)),"",E68/(C68-E68))</f>
        <v>58.654995987158905</v>
      </c>
    </row>
    <row r="69" spans="1:6" ht="15" customHeight="1" x14ac:dyDescent="0.25">
      <c r="A69" s="6">
        <v>68</v>
      </c>
      <c r="B69" s="3" t="s">
        <v>201</v>
      </c>
      <c r="C69" s="7">
        <v>575924</v>
      </c>
      <c r="D69" s="8">
        <f t="shared" si="2"/>
        <v>3.8664586734197371E-4</v>
      </c>
      <c r="E69" s="33">
        <v>29677</v>
      </c>
      <c r="F69" s="34">
        <f t="shared" si="3"/>
        <v>5.4328902492828339E-2</v>
      </c>
    </row>
    <row r="70" spans="1:6" ht="15" customHeight="1" x14ac:dyDescent="0.25">
      <c r="A70" s="6">
        <v>69</v>
      </c>
      <c r="B70" s="3" t="s">
        <v>151</v>
      </c>
      <c r="C70" s="7">
        <v>538179</v>
      </c>
      <c r="D70" s="8">
        <f t="shared" si="2"/>
        <v>3.6130580812787118E-4</v>
      </c>
      <c r="E70" s="33">
        <v>-116692</v>
      </c>
      <c r="F70" s="34">
        <f t="shared" si="3"/>
        <v>-0.17819081926058719</v>
      </c>
    </row>
    <row r="71" spans="1:6" ht="15" customHeight="1" x14ac:dyDescent="0.25">
      <c r="A71" s="6">
        <v>70</v>
      </c>
      <c r="B71" s="3" t="s">
        <v>153</v>
      </c>
      <c r="C71" s="7">
        <v>520000</v>
      </c>
      <c r="D71" s="8">
        <f t="shared" si="2"/>
        <v>3.4910135889080216E-4</v>
      </c>
      <c r="E71" s="33">
        <v>50000</v>
      </c>
      <c r="F71" s="34">
        <f t="shared" si="3"/>
        <v>0.10638297872340426</v>
      </c>
    </row>
    <row r="72" spans="1:6" ht="15" customHeight="1" x14ac:dyDescent="0.25">
      <c r="A72" s="6">
        <v>71</v>
      </c>
      <c r="B72" s="3" t="s">
        <v>197</v>
      </c>
      <c r="C72" s="7">
        <v>517785.00000000006</v>
      </c>
      <c r="D72" s="8">
        <f t="shared" si="2"/>
        <v>3.4761432137168078E-4</v>
      </c>
      <c r="E72" s="33">
        <v>31210.000000000058</v>
      </c>
      <c r="F72" s="34">
        <f t="shared" si="3"/>
        <v>6.4142218568566112E-2</v>
      </c>
    </row>
    <row r="73" spans="1:6" ht="15" customHeight="1" x14ac:dyDescent="0.25">
      <c r="A73" s="6">
        <v>72</v>
      </c>
      <c r="B73" s="3" t="s">
        <v>268</v>
      </c>
      <c r="C73" s="7">
        <v>503302</v>
      </c>
      <c r="D73" s="8">
        <f t="shared" si="2"/>
        <v>3.3789117717780481E-4</v>
      </c>
      <c r="E73" s="33">
        <v>503302</v>
      </c>
      <c r="F73" s="34" t="str">
        <f t="shared" si="3"/>
        <v/>
      </c>
    </row>
    <row r="74" spans="1:6" ht="15" customHeight="1" x14ac:dyDescent="0.25">
      <c r="A74" s="6">
        <v>73</v>
      </c>
      <c r="B74" s="3" t="s">
        <v>138</v>
      </c>
      <c r="C74" s="7">
        <v>445000</v>
      </c>
      <c r="D74" s="8">
        <f t="shared" si="2"/>
        <v>2.9875020135847489E-4</v>
      </c>
      <c r="E74" s="33">
        <v>-27000</v>
      </c>
      <c r="F74" s="34">
        <f t="shared" si="3"/>
        <v>-5.7203389830508475E-2</v>
      </c>
    </row>
    <row r="75" spans="1:6" ht="15" customHeight="1" x14ac:dyDescent="0.25">
      <c r="A75" s="6">
        <v>74</v>
      </c>
      <c r="B75" s="3" t="s">
        <v>148</v>
      </c>
      <c r="C75" s="7">
        <v>419252</v>
      </c>
      <c r="D75" s="8">
        <f t="shared" si="2"/>
        <v>2.8146431330324342E-4</v>
      </c>
      <c r="E75" s="33">
        <v>18368</v>
      </c>
      <c r="F75" s="34">
        <f t="shared" si="3"/>
        <v>4.5818740583310882E-2</v>
      </c>
    </row>
    <row r="76" spans="1:6" ht="15" customHeight="1" x14ac:dyDescent="0.25">
      <c r="A76" s="6">
        <v>75</v>
      </c>
      <c r="B76" s="3" t="s">
        <v>213</v>
      </c>
      <c r="C76" s="7">
        <v>406144</v>
      </c>
      <c r="D76" s="8">
        <f t="shared" si="2"/>
        <v>2.7266427366412683E-4</v>
      </c>
      <c r="E76" s="33">
        <v>-66655</v>
      </c>
      <c r="F76" s="34">
        <f t="shared" si="3"/>
        <v>-0.14097957059976862</v>
      </c>
    </row>
    <row r="77" spans="1:6" ht="15" customHeight="1" x14ac:dyDescent="0.25">
      <c r="A77" s="6">
        <v>76</v>
      </c>
      <c r="B77" s="3" t="s">
        <v>13</v>
      </c>
      <c r="C77" s="7">
        <v>404629</v>
      </c>
      <c r="D77" s="8">
        <f t="shared" si="2"/>
        <v>2.7164718028197378E-4</v>
      </c>
      <c r="E77" s="33">
        <v>-2857</v>
      </c>
      <c r="F77" s="34">
        <f t="shared" si="3"/>
        <v>-7.0112838232479152E-3</v>
      </c>
    </row>
    <row r="78" spans="1:6" ht="15" customHeight="1" x14ac:dyDescent="0.25">
      <c r="A78" s="6">
        <v>77</v>
      </c>
      <c r="B78" s="3" t="s">
        <v>221</v>
      </c>
      <c r="C78" s="7">
        <v>394848</v>
      </c>
      <c r="D78" s="8">
        <f t="shared" si="2"/>
        <v>2.6508071799099121E-4</v>
      </c>
      <c r="E78" s="33">
        <v>-23796</v>
      </c>
      <c r="F78" s="34">
        <f t="shared" si="3"/>
        <v>-5.6840656978244045E-2</v>
      </c>
    </row>
    <row r="79" spans="1:6" ht="15" customHeight="1" x14ac:dyDescent="0.25">
      <c r="A79" s="6">
        <v>78</v>
      </c>
      <c r="B79" s="3" t="s">
        <v>32</v>
      </c>
      <c r="C79" s="7">
        <v>392598</v>
      </c>
      <c r="D79" s="8">
        <f t="shared" si="2"/>
        <v>2.635701832650214E-4</v>
      </c>
      <c r="E79" s="33">
        <v>-90812</v>
      </c>
      <c r="F79" s="34">
        <f t="shared" si="3"/>
        <v>-0.18785709852919882</v>
      </c>
    </row>
    <row r="80" spans="1:6" ht="15" customHeight="1" x14ac:dyDescent="0.25">
      <c r="A80" s="6">
        <v>79</v>
      </c>
      <c r="B80" s="3" t="s">
        <v>214</v>
      </c>
      <c r="C80" s="7">
        <v>387433</v>
      </c>
      <c r="D80" s="8">
        <f t="shared" si="2"/>
        <v>2.6010266688296179E-4</v>
      </c>
      <c r="E80" s="33">
        <v>-94996</v>
      </c>
      <c r="F80" s="34">
        <f t="shared" si="3"/>
        <v>-0.19691187718814582</v>
      </c>
    </row>
    <row r="81" spans="1:6" ht="15" customHeight="1" x14ac:dyDescent="0.25">
      <c r="A81" s="6">
        <v>80</v>
      </c>
      <c r="B81" s="3" t="s">
        <v>254</v>
      </c>
      <c r="C81" s="7">
        <v>382057</v>
      </c>
      <c r="D81" s="8">
        <f t="shared" si="2"/>
        <v>2.564934959110446E-4</v>
      </c>
      <c r="E81" s="33">
        <v>312475</v>
      </c>
      <c r="F81" s="34">
        <f t="shared" si="3"/>
        <v>4.4907447328332042</v>
      </c>
    </row>
    <row r="82" spans="1:6" ht="15" customHeight="1" x14ac:dyDescent="0.25">
      <c r="A82" s="6">
        <v>81</v>
      </c>
      <c r="B82" s="3" t="s">
        <v>81</v>
      </c>
      <c r="C82" s="7">
        <v>356239</v>
      </c>
      <c r="D82" s="8">
        <f t="shared" si="2"/>
        <v>2.3916061344211626E-4</v>
      </c>
      <c r="E82" s="33">
        <v>131101</v>
      </c>
      <c r="F82" s="34">
        <f t="shared" si="3"/>
        <v>0.58231395854986723</v>
      </c>
    </row>
    <row r="83" spans="1:6" ht="15" customHeight="1" x14ac:dyDescent="0.25">
      <c r="A83" s="6">
        <v>82</v>
      </c>
      <c r="B83" s="3" t="s">
        <v>135</v>
      </c>
      <c r="C83" s="7">
        <v>341958</v>
      </c>
      <c r="D83" s="8">
        <f t="shared" si="2"/>
        <v>2.2957308169919407E-4</v>
      </c>
      <c r="E83" s="33">
        <v>0</v>
      </c>
      <c r="F83" s="34">
        <f t="shared" si="3"/>
        <v>0</v>
      </c>
    </row>
    <row r="84" spans="1:6" ht="15" customHeight="1" x14ac:dyDescent="0.25">
      <c r="A84" s="6">
        <v>83</v>
      </c>
      <c r="B84" s="3" t="s">
        <v>26</v>
      </c>
      <c r="C84" s="7">
        <v>338729</v>
      </c>
      <c r="D84" s="8">
        <f t="shared" si="2"/>
        <v>2.2740529653023561E-4</v>
      </c>
      <c r="E84" s="33">
        <v>59890</v>
      </c>
      <c r="F84" s="34">
        <f t="shared" si="3"/>
        <v>0.21478344134070199</v>
      </c>
    </row>
    <row r="85" spans="1:6" ht="15" customHeight="1" x14ac:dyDescent="0.25">
      <c r="A85" s="6">
        <v>84</v>
      </c>
      <c r="B85" s="3" t="s">
        <v>191</v>
      </c>
      <c r="C85" s="7">
        <v>327206</v>
      </c>
      <c r="D85" s="8">
        <f t="shared" si="2"/>
        <v>2.1966934468696885E-4</v>
      </c>
      <c r="E85" s="33">
        <v>0</v>
      </c>
      <c r="F85" s="34">
        <f t="shared" si="3"/>
        <v>0</v>
      </c>
    </row>
    <row r="86" spans="1:6" ht="15" customHeight="1" x14ac:dyDescent="0.25">
      <c r="A86" s="6">
        <v>85</v>
      </c>
      <c r="B86" s="3" t="s">
        <v>222</v>
      </c>
      <c r="C86" s="7">
        <v>324404</v>
      </c>
      <c r="D86" s="8">
        <f t="shared" si="2"/>
        <v>2.177882254415611E-4</v>
      </c>
      <c r="E86" s="33">
        <v>80693</v>
      </c>
      <c r="F86" s="34">
        <f t="shared" si="3"/>
        <v>0.33110118131721589</v>
      </c>
    </row>
    <row r="87" spans="1:6" ht="15" customHeight="1" x14ac:dyDescent="0.25">
      <c r="A87" s="6">
        <v>86</v>
      </c>
      <c r="B87" s="3" t="s">
        <v>154</v>
      </c>
      <c r="C87" s="7">
        <v>324021</v>
      </c>
      <c r="D87" s="8">
        <f t="shared" si="2"/>
        <v>2.1753109886376269E-4</v>
      </c>
      <c r="E87" s="33">
        <v>-65406</v>
      </c>
      <c r="F87" s="34">
        <f t="shared" si="3"/>
        <v>-0.1679544561625157</v>
      </c>
    </row>
    <row r="88" spans="1:6" ht="15" customHeight="1" x14ac:dyDescent="0.25">
      <c r="A88" s="6">
        <v>87</v>
      </c>
      <c r="B88" s="3" t="s">
        <v>190</v>
      </c>
      <c r="C88" s="7">
        <v>322534</v>
      </c>
      <c r="D88" s="8">
        <f t="shared" si="2"/>
        <v>2.1653280324708841E-4</v>
      </c>
      <c r="E88" s="33">
        <v>67780.000000000029</v>
      </c>
      <c r="F88" s="34">
        <f t="shared" si="3"/>
        <v>0.26606059178658642</v>
      </c>
    </row>
    <row r="89" spans="1:6" ht="15" customHeight="1" x14ac:dyDescent="0.25">
      <c r="A89" s="6">
        <v>88</v>
      </c>
      <c r="B89" s="3" t="s">
        <v>215</v>
      </c>
      <c r="C89" s="7">
        <v>317407</v>
      </c>
      <c r="D89" s="8">
        <f t="shared" si="2"/>
        <v>2.1309079811817852E-4</v>
      </c>
      <c r="E89" s="33">
        <v>0</v>
      </c>
      <c r="F89" s="34">
        <f t="shared" si="3"/>
        <v>0</v>
      </c>
    </row>
    <row r="90" spans="1:6" ht="15" customHeight="1" x14ac:dyDescent="0.25">
      <c r="A90" s="6">
        <v>89</v>
      </c>
      <c r="B90" s="3" t="s">
        <v>180</v>
      </c>
      <c r="C90" s="7">
        <v>297460</v>
      </c>
      <c r="D90" s="8">
        <f t="shared" si="2"/>
        <v>1.9969940426088078E-4</v>
      </c>
      <c r="E90" s="33">
        <v>38638.999999999971</v>
      </c>
      <c r="F90" s="34">
        <f t="shared" si="3"/>
        <v>0.14928850441038388</v>
      </c>
    </row>
    <row r="91" spans="1:6" ht="15" customHeight="1" x14ac:dyDescent="0.25">
      <c r="A91" s="6">
        <v>90</v>
      </c>
      <c r="B91" s="3" t="s">
        <v>116</v>
      </c>
      <c r="C91" s="7">
        <v>293177</v>
      </c>
      <c r="D91" s="8">
        <f t="shared" si="2"/>
        <v>1.9682401749140135E-4</v>
      </c>
      <c r="E91" s="33">
        <v>-311910</v>
      </c>
      <c r="F91" s="34">
        <f t="shared" si="3"/>
        <v>-0.51547959219087502</v>
      </c>
    </row>
    <row r="92" spans="1:6" ht="15" customHeight="1" x14ac:dyDescent="0.25">
      <c r="A92" s="6">
        <v>91</v>
      </c>
      <c r="B92" s="3" t="s">
        <v>269</v>
      </c>
      <c r="C92" s="7">
        <v>280899</v>
      </c>
      <c r="D92" s="8">
        <f t="shared" si="2"/>
        <v>1.8858119732897583E-4</v>
      </c>
      <c r="E92" s="33">
        <v>280899</v>
      </c>
      <c r="F92" s="34" t="str">
        <f t="shared" si="3"/>
        <v/>
      </c>
    </row>
    <row r="93" spans="1:6" ht="15" customHeight="1" x14ac:dyDescent="0.25">
      <c r="A93" s="6">
        <v>92</v>
      </c>
      <c r="B93" s="3" t="s">
        <v>224</v>
      </c>
      <c r="C93" s="7">
        <v>270181</v>
      </c>
      <c r="D93" s="8">
        <f t="shared" si="2"/>
        <v>1.8138568124322272E-4</v>
      </c>
      <c r="E93" s="33">
        <v>-435</v>
      </c>
      <c r="F93" s="34">
        <f t="shared" si="3"/>
        <v>-1.607443757944837E-3</v>
      </c>
    </row>
    <row r="94" spans="1:6" ht="15" customHeight="1" x14ac:dyDescent="0.25">
      <c r="A94" s="6">
        <v>93</v>
      </c>
      <c r="B94" s="3" t="s">
        <v>187</v>
      </c>
      <c r="C94" s="7">
        <v>267861</v>
      </c>
      <c r="D94" s="8">
        <f t="shared" si="2"/>
        <v>1.7982815210355606E-4</v>
      </c>
      <c r="E94" s="33">
        <v>7805</v>
      </c>
      <c r="F94" s="34">
        <f t="shared" si="3"/>
        <v>3.0012766481065618E-2</v>
      </c>
    </row>
    <row r="95" spans="1:6" ht="15" customHeight="1" x14ac:dyDescent="0.25">
      <c r="A95" s="6">
        <v>94</v>
      </c>
      <c r="B95" s="3" t="s">
        <v>79</v>
      </c>
      <c r="C95" s="7">
        <v>267612</v>
      </c>
      <c r="D95" s="8">
        <f t="shared" si="2"/>
        <v>1.7966098626054873E-4</v>
      </c>
      <c r="E95" s="33">
        <v>46976</v>
      </c>
      <c r="F95" s="34">
        <f t="shared" si="3"/>
        <v>0.21291176417266447</v>
      </c>
    </row>
    <row r="96" spans="1:6" ht="15" customHeight="1" x14ac:dyDescent="0.25">
      <c r="A96" s="6">
        <v>95</v>
      </c>
      <c r="B96" s="3" t="s">
        <v>80</v>
      </c>
      <c r="C96" s="7">
        <v>260000</v>
      </c>
      <c r="D96" s="8">
        <f t="shared" si="2"/>
        <v>1.7455067944540108E-4</v>
      </c>
      <c r="E96" s="33">
        <v>-148000</v>
      </c>
      <c r="F96" s="34">
        <f t="shared" si="3"/>
        <v>-0.36274509803921567</v>
      </c>
    </row>
    <row r="97" spans="1:6" ht="15" customHeight="1" x14ac:dyDescent="0.25">
      <c r="A97" s="6">
        <v>96</v>
      </c>
      <c r="B97" s="3" t="s">
        <v>112</v>
      </c>
      <c r="C97" s="7">
        <v>248044</v>
      </c>
      <c r="D97" s="8">
        <f t="shared" si="2"/>
        <v>1.6652403358598101E-4</v>
      </c>
      <c r="E97" s="33">
        <v>18239</v>
      </c>
      <c r="F97" s="34">
        <f t="shared" si="3"/>
        <v>7.9367289658623622E-2</v>
      </c>
    </row>
    <row r="98" spans="1:6" ht="15" customHeight="1" x14ac:dyDescent="0.25">
      <c r="A98" s="6">
        <v>97</v>
      </c>
      <c r="B98" s="3" t="s">
        <v>143</v>
      </c>
      <c r="C98" s="7">
        <v>241685</v>
      </c>
      <c r="D98" s="8">
        <f t="shared" si="2"/>
        <v>1.6225492677600676E-4</v>
      </c>
      <c r="E98" s="33">
        <v>10435</v>
      </c>
      <c r="F98" s="34">
        <f t="shared" si="3"/>
        <v>4.5124324324324325E-2</v>
      </c>
    </row>
    <row r="99" spans="1:6" ht="15" customHeight="1" x14ac:dyDescent="0.25">
      <c r="A99" s="6">
        <v>98</v>
      </c>
      <c r="B99" s="3" t="s">
        <v>110</v>
      </c>
      <c r="C99" s="7">
        <v>239752</v>
      </c>
      <c r="D99" s="8">
        <f t="shared" si="2"/>
        <v>1.609572096092069E-4</v>
      </c>
      <c r="E99" s="33">
        <v>164710</v>
      </c>
      <c r="F99" s="34">
        <f t="shared" si="3"/>
        <v>2.1949041869886199</v>
      </c>
    </row>
    <row r="100" spans="1:6" ht="15" customHeight="1" x14ac:dyDescent="0.25">
      <c r="A100" s="6">
        <v>99</v>
      </c>
      <c r="B100" s="3" t="s">
        <v>204</v>
      </c>
      <c r="C100" s="7">
        <v>236094</v>
      </c>
      <c r="D100" s="8">
        <f t="shared" si="2"/>
        <v>1.5850141581916355E-4</v>
      </c>
      <c r="E100" s="33">
        <v>20471</v>
      </c>
      <c r="F100" s="34">
        <f t="shared" si="3"/>
        <v>9.4938851606739538E-2</v>
      </c>
    </row>
    <row r="101" spans="1:6" ht="15" customHeight="1" x14ac:dyDescent="0.25">
      <c r="A101" s="6">
        <v>100</v>
      </c>
      <c r="B101" s="3" t="s">
        <v>275</v>
      </c>
      <c r="C101" s="7">
        <v>234619</v>
      </c>
      <c r="D101" s="8">
        <f t="shared" si="2"/>
        <v>1.5751117638769443E-4</v>
      </c>
      <c r="E101" s="33">
        <v>234619</v>
      </c>
      <c r="F101" s="34" t="str">
        <f t="shared" si="3"/>
        <v/>
      </c>
    </row>
    <row r="102" spans="1:6" ht="15" customHeight="1" x14ac:dyDescent="0.25">
      <c r="A102" s="6">
        <v>101</v>
      </c>
      <c r="B102" s="3" t="s">
        <v>130</v>
      </c>
      <c r="C102" s="7">
        <v>229289</v>
      </c>
      <c r="D102" s="8">
        <f t="shared" si="2"/>
        <v>1.5393288745906372E-4</v>
      </c>
      <c r="E102" s="33">
        <v>-55500</v>
      </c>
      <c r="F102" s="34">
        <f t="shared" si="3"/>
        <v>-0.19488112251526568</v>
      </c>
    </row>
    <row r="103" spans="1:6" ht="15" customHeight="1" x14ac:dyDescent="0.25">
      <c r="A103" s="6">
        <v>102</v>
      </c>
      <c r="B103" s="3" t="s">
        <v>192</v>
      </c>
      <c r="C103" s="7">
        <v>224156</v>
      </c>
      <c r="D103" s="8">
        <f t="shared" si="2"/>
        <v>1.5048685423755124E-4</v>
      </c>
      <c r="E103" s="33">
        <v>41855</v>
      </c>
      <c r="F103" s="34">
        <f t="shared" si="3"/>
        <v>0.22959281627637806</v>
      </c>
    </row>
    <row r="104" spans="1:6" ht="15" customHeight="1" x14ac:dyDescent="0.25">
      <c r="A104" s="6">
        <v>103</v>
      </c>
      <c r="B104" s="3" t="s">
        <v>163</v>
      </c>
      <c r="C104" s="7">
        <v>200000</v>
      </c>
      <c r="D104" s="8">
        <f t="shared" si="2"/>
        <v>1.3426975341953928E-4</v>
      </c>
      <c r="E104" s="33">
        <v>0</v>
      </c>
      <c r="F104" s="34">
        <f t="shared" si="3"/>
        <v>0</v>
      </c>
    </row>
    <row r="105" spans="1:6" ht="15" customHeight="1" x14ac:dyDescent="0.25">
      <c r="A105" s="6">
        <v>104</v>
      </c>
      <c r="B105" s="3" t="s">
        <v>139</v>
      </c>
      <c r="C105" s="7">
        <v>200000</v>
      </c>
      <c r="D105" s="8">
        <f t="shared" si="2"/>
        <v>1.3426975341953928E-4</v>
      </c>
      <c r="E105" s="33">
        <v>0</v>
      </c>
      <c r="F105" s="34">
        <f t="shared" si="3"/>
        <v>0</v>
      </c>
    </row>
    <row r="106" spans="1:6" ht="15" customHeight="1" x14ac:dyDescent="0.25">
      <c r="A106" s="6">
        <v>105</v>
      </c>
      <c r="B106" s="3" t="s">
        <v>195</v>
      </c>
      <c r="C106" s="7">
        <v>200000</v>
      </c>
      <c r="D106" s="8">
        <f t="shared" si="2"/>
        <v>1.3426975341953928E-4</v>
      </c>
      <c r="E106" s="33">
        <v>0</v>
      </c>
      <c r="F106" s="34">
        <f t="shared" si="3"/>
        <v>0</v>
      </c>
    </row>
    <row r="107" spans="1:6" ht="15" customHeight="1" x14ac:dyDescent="0.25">
      <c r="A107" s="6">
        <v>106</v>
      </c>
      <c r="B107" s="3" t="s">
        <v>252</v>
      </c>
      <c r="C107" s="7">
        <v>197861</v>
      </c>
      <c r="D107" s="8">
        <f t="shared" si="2"/>
        <v>1.3283373840671732E-4</v>
      </c>
      <c r="E107" s="33">
        <v>0</v>
      </c>
      <c r="F107" s="34">
        <f t="shared" si="3"/>
        <v>0</v>
      </c>
    </row>
    <row r="108" spans="1:6" ht="15" customHeight="1" x14ac:dyDescent="0.25">
      <c r="A108" s="6">
        <v>107</v>
      </c>
      <c r="B108" s="3" t="s">
        <v>225</v>
      </c>
      <c r="C108" s="7">
        <v>194714</v>
      </c>
      <c r="D108" s="8">
        <f t="shared" si="2"/>
        <v>1.3072100383666084E-4</v>
      </c>
      <c r="E108" s="33">
        <v>67911</v>
      </c>
      <c r="F108" s="34">
        <f t="shared" si="3"/>
        <v>0.53556303872936761</v>
      </c>
    </row>
    <row r="109" spans="1:6" ht="15" customHeight="1" x14ac:dyDescent="0.25">
      <c r="A109" s="6">
        <v>108</v>
      </c>
      <c r="B109" s="3" t="s">
        <v>171</v>
      </c>
      <c r="C109" s="7">
        <v>193893</v>
      </c>
      <c r="D109" s="8">
        <f t="shared" si="2"/>
        <v>1.3016982649887365E-4</v>
      </c>
      <c r="E109" s="33">
        <v>-292020</v>
      </c>
      <c r="F109" s="34">
        <f t="shared" si="3"/>
        <v>-0.60097177889869169</v>
      </c>
    </row>
    <row r="110" spans="1:6" ht="15" customHeight="1" x14ac:dyDescent="0.25">
      <c r="A110" s="6">
        <v>109</v>
      </c>
      <c r="B110" s="3" t="s">
        <v>137</v>
      </c>
      <c r="C110" s="7">
        <v>184154</v>
      </c>
      <c r="D110" s="8">
        <f t="shared" si="2"/>
        <v>1.2363156085610919E-4</v>
      </c>
      <c r="E110" s="33">
        <v>-75624.999999999971</v>
      </c>
      <c r="F110" s="34">
        <f t="shared" si="3"/>
        <v>-0.29111283052132764</v>
      </c>
    </row>
    <row r="111" spans="1:6" ht="15" customHeight="1" x14ac:dyDescent="0.25">
      <c r="A111" s="6">
        <v>110</v>
      </c>
      <c r="B111" s="3" t="s">
        <v>270</v>
      </c>
      <c r="C111" s="7">
        <v>183787</v>
      </c>
      <c r="D111" s="8">
        <f t="shared" si="2"/>
        <v>1.2338517585858434E-4</v>
      </c>
      <c r="E111" s="33">
        <v>183787</v>
      </c>
      <c r="F111" s="34" t="str">
        <f t="shared" si="3"/>
        <v/>
      </c>
    </row>
    <row r="112" spans="1:6" ht="15" customHeight="1" x14ac:dyDescent="0.25">
      <c r="A112" s="6">
        <v>111</v>
      </c>
      <c r="B112" s="3" t="s">
        <v>155</v>
      </c>
      <c r="C112" s="7">
        <v>178000</v>
      </c>
      <c r="D112" s="8">
        <f t="shared" si="2"/>
        <v>1.1950008054338996E-4</v>
      </c>
      <c r="E112" s="33">
        <v>64000</v>
      </c>
      <c r="F112" s="34">
        <f t="shared" si="3"/>
        <v>0.56140350877192979</v>
      </c>
    </row>
    <row r="113" spans="1:6" ht="15" customHeight="1" x14ac:dyDescent="0.25">
      <c r="A113" s="6">
        <v>112</v>
      </c>
      <c r="B113" s="3" t="s">
        <v>164</v>
      </c>
      <c r="C113" s="7">
        <v>173700</v>
      </c>
      <c r="D113" s="8">
        <f t="shared" si="2"/>
        <v>1.1661328084486986E-4</v>
      </c>
      <c r="E113" s="33">
        <v>0</v>
      </c>
      <c r="F113" s="34">
        <f t="shared" si="3"/>
        <v>0</v>
      </c>
    </row>
    <row r="114" spans="1:6" ht="15" customHeight="1" x14ac:dyDescent="0.25">
      <c r="A114" s="6">
        <v>113</v>
      </c>
      <c r="B114" s="3" t="s">
        <v>206</v>
      </c>
      <c r="C114" s="7">
        <v>173546</v>
      </c>
      <c r="D114" s="8">
        <f t="shared" si="2"/>
        <v>1.1650989313473681E-4</v>
      </c>
      <c r="E114" s="33">
        <v>62386</v>
      </c>
      <c r="F114" s="34">
        <f t="shared" si="3"/>
        <v>0.56122706009355883</v>
      </c>
    </row>
    <row r="115" spans="1:6" ht="15" customHeight="1" x14ac:dyDescent="0.25">
      <c r="A115" s="6">
        <v>114</v>
      </c>
      <c r="B115" s="3" t="s">
        <v>227</v>
      </c>
      <c r="C115" s="7">
        <v>171600</v>
      </c>
      <c r="D115" s="8">
        <f t="shared" si="2"/>
        <v>1.152034484339647E-4</v>
      </c>
      <c r="E115" s="33">
        <v>-2173</v>
      </c>
      <c r="F115" s="34">
        <f t="shared" si="3"/>
        <v>-1.2504819505907133E-2</v>
      </c>
    </row>
    <row r="116" spans="1:6" ht="15" customHeight="1" x14ac:dyDescent="0.25">
      <c r="A116" s="6">
        <v>115</v>
      </c>
      <c r="B116" s="3" t="s">
        <v>226</v>
      </c>
      <c r="C116" s="7">
        <v>167478</v>
      </c>
      <c r="D116" s="8">
        <f t="shared" si="2"/>
        <v>1.1243614881598799E-4</v>
      </c>
      <c r="E116" s="33">
        <v>0</v>
      </c>
      <c r="F116" s="34">
        <f t="shared" si="3"/>
        <v>0</v>
      </c>
    </row>
    <row r="117" spans="1:6" ht="15" customHeight="1" x14ac:dyDescent="0.25">
      <c r="A117" s="6">
        <v>116</v>
      </c>
      <c r="B117" s="3" t="s">
        <v>232</v>
      </c>
      <c r="C117" s="7">
        <v>162249</v>
      </c>
      <c r="D117" s="8">
        <f t="shared" si="2"/>
        <v>1.0892566611283414E-4</v>
      </c>
      <c r="E117" s="33">
        <v>-5142</v>
      </c>
      <c r="F117" s="34">
        <f t="shared" si="3"/>
        <v>-3.0718497410255032E-2</v>
      </c>
    </row>
    <row r="118" spans="1:6" ht="15" customHeight="1" x14ac:dyDescent="0.25">
      <c r="A118" s="6">
        <v>117</v>
      </c>
      <c r="B118" s="3" t="s">
        <v>25</v>
      </c>
      <c r="C118" s="7">
        <v>156000</v>
      </c>
      <c r="D118" s="8">
        <f t="shared" si="2"/>
        <v>1.0473040766724064E-4</v>
      </c>
      <c r="E118" s="33">
        <v>-19000</v>
      </c>
      <c r="F118" s="34">
        <f t="shared" si="3"/>
        <v>-0.10857142857142857</v>
      </c>
    </row>
    <row r="119" spans="1:6" ht="15" customHeight="1" x14ac:dyDescent="0.25">
      <c r="A119" s="6">
        <v>118</v>
      </c>
      <c r="B119" s="3" t="s">
        <v>24</v>
      </c>
      <c r="C119" s="7">
        <v>150983</v>
      </c>
      <c r="D119" s="8">
        <f t="shared" si="2"/>
        <v>1.013622509027115E-4</v>
      </c>
      <c r="E119" s="33">
        <v>3409</v>
      </c>
      <c r="F119" s="34">
        <f t="shared" si="3"/>
        <v>2.3100275116212883E-2</v>
      </c>
    </row>
    <row r="120" spans="1:6" ht="15" customHeight="1" x14ac:dyDescent="0.25">
      <c r="A120" s="6">
        <v>119</v>
      </c>
      <c r="B120" s="3" t="s">
        <v>156</v>
      </c>
      <c r="C120" s="7">
        <v>149593</v>
      </c>
      <c r="D120" s="8">
        <f t="shared" si="2"/>
        <v>1.004290761164457E-4</v>
      </c>
      <c r="E120" s="33">
        <v>-14317</v>
      </c>
      <c r="F120" s="34">
        <f t="shared" si="3"/>
        <v>-8.7346714660484409E-2</v>
      </c>
    </row>
    <row r="121" spans="1:6" ht="15" customHeight="1" x14ac:dyDescent="0.25">
      <c r="A121" s="6">
        <v>120</v>
      </c>
      <c r="B121" s="3" t="s">
        <v>276</v>
      </c>
      <c r="C121" s="7">
        <v>147900</v>
      </c>
      <c r="D121" s="8">
        <f t="shared" si="2"/>
        <v>9.9292482653749294E-5</v>
      </c>
      <c r="E121" s="33">
        <v>147900</v>
      </c>
      <c r="F121" s="34" t="str">
        <f t="shared" si="3"/>
        <v/>
      </c>
    </row>
    <row r="122" spans="1:6" ht="15" customHeight="1" x14ac:dyDescent="0.25">
      <c r="A122" s="6">
        <v>121</v>
      </c>
      <c r="B122" s="3" t="s">
        <v>228</v>
      </c>
      <c r="C122" s="7">
        <v>141750</v>
      </c>
      <c r="D122" s="8">
        <f t="shared" si="2"/>
        <v>9.5163687736098468E-5</v>
      </c>
      <c r="E122" s="33">
        <v>-8250</v>
      </c>
      <c r="F122" s="34">
        <f t="shared" si="3"/>
        <v>-5.5E-2</v>
      </c>
    </row>
    <row r="123" spans="1:6" ht="15" customHeight="1" x14ac:dyDescent="0.25">
      <c r="A123" s="6">
        <v>122</v>
      </c>
      <c r="B123" s="3" t="s">
        <v>157</v>
      </c>
      <c r="C123" s="7">
        <v>137526</v>
      </c>
      <c r="D123" s="8">
        <f t="shared" si="2"/>
        <v>9.232791054387779E-5</v>
      </c>
      <c r="E123" s="33">
        <v>0</v>
      </c>
      <c r="F123" s="34">
        <f t="shared" si="3"/>
        <v>0</v>
      </c>
    </row>
    <row r="124" spans="1:6" ht="15" customHeight="1" x14ac:dyDescent="0.25">
      <c r="A124" s="6">
        <v>123</v>
      </c>
      <c r="B124" s="3" t="s">
        <v>160</v>
      </c>
      <c r="C124" s="7">
        <v>131786</v>
      </c>
      <c r="D124" s="8">
        <f t="shared" si="2"/>
        <v>8.8474368620737023E-5</v>
      </c>
      <c r="E124" s="33">
        <v>-401</v>
      </c>
      <c r="F124" s="34">
        <f t="shared" si="3"/>
        <v>-3.0335812144915916E-3</v>
      </c>
    </row>
    <row r="125" spans="1:6" ht="15" customHeight="1" x14ac:dyDescent="0.25">
      <c r="A125" s="6">
        <v>124</v>
      </c>
      <c r="B125" s="3" t="s">
        <v>231</v>
      </c>
      <c r="C125" s="7">
        <v>128608</v>
      </c>
      <c r="D125" s="8">
        <f t="shared" si="2"/>
        <v>8.6340822238900546E-5</v>
      </c>
      <c r="E125" s="33">
        <v>0</v>
      </c>
      <c r="F125" s="34">
        <f t="shared" si="3"/>
        <v>0</v>
      </c>
    </row>
    <row r="126" spans="1:6" ht="15" customHeight="1" x14ac:dyDescent="0.25">
      <c r="A126" s="6">
        <v>125</v>
      </c>
      <c r="B126" s="3" t="s">
        <v>162</v>
      </c>
      <c r="C126" s="7">
        <v>128123.99999999999</v>
      </c>
      <c r="D126" s="8">
        <f t="shared" si="2"/>
        <v>8.6015889435625244E-5</v>
      </c>
      <c r="E126" s="33">
        <v>0</v>
      </c>
      <c r="F126" s="34">
        <f t="shared" si="3"/>
        <v>0</v>
      </c>
    </row>
    <row r="127" spans="1:6" ht="15" customHeight="1" x14ac:dyDescent="0.25">
      <c r="A127" s="6">
        <v>126</v>
      </c>
      <c r="B127" s="3" t="s">
        <v>212</v>
      </c>
      <c r="C127" s="7">
        <v>126770</v>
      </c>
      <c r="D127" s="8">
        <f t="shared" si="2"/>
        <v>8.510688320497497E-5</v>
      </c>
      <c r="E127" s="33">
        <v>-1292855</v>
      </c>
      <c r="F127" s="34">
        <f t="shared" si="3"/>
        <v>-0.91070176983358286</v>
      </c>
    </row>
    <row r="128" spans="1:6" ht="15" customHeight="1" x14ac:dyDescent="0.25">
      <c r="A128" s="6">
        <v>127</v>
      </c>
      <c r="B128" s="3" t="s">
        <v>140</v>
      </c>
      <c r="C128" s="7">
        <v>122682</v>
      </c>
      <c r="D128" s="8">
        <f t="shared" si="2"/>
        <v>8.2362409445079589E-5</v>
      </c>
      <c r="E128" s="33">
        <v>-12666</v>
      </c>
      <c r="F128" s="34">
        <f t="shared" si="3"/>
        <v>-9.3580991222626114E-2</v>
      </c>
    </row>
    <row r="129" spans="1:6" ht="15" customHeight="1" x14ac:dyDescent="0.25">
      <c r="A129" s="6">
        <v>128</v>
      </c>
      <c r="B129" s="3" t="s">
        <v>230</v>
      </c>
      <c r="C129" s="7">
        <v>122201</v>
      </c>
      <c r="D129" s="8">
        <f t="shared" si="2"/>
        <v>8.2039490688105604E-5</v>
      </c>
      <c r="E129" s="33">
        <v>-12587</v>
      </c>
      <c r="F129" s="34">
        <f t="shared" si="3"/>
        <v>-9.3383684007478415E-2</v>
      </c>
    </row>
    <row r="130" spans="1:6" ht="15" customHeight="1" x14ac:dyDescent="0.25">
      <c r="A130" s="6">
        <v>129</v>
      </c>
      <c r="B130" s="3" t="s">
        <v>107</v>
      </c>
      <c r="C130" s="7">
        <v>120831</v>
      </c>
      <c r="D130" s="8">
        <f t="shared" si="2"/>
        <v>8.111974287718176E-5</v>
      </c>
      <c r="E130" s="33">
        <v>-4619</v>
      </c>
      <c r="F130" s="34">
        <f t="shared" si="3"/>
        <v>-3.6819449980071743E-2</v>
      </c>
    </row>
    <row r="131" spans="1:6" ht="15" customHeight="1" x14ac:dyDescent="0.25">
      <c r="A131" s="6">
        <v>130</v>
      </c>
      <c r="B131" s="3" t="s">
        <v>188</v>
      </c>
      <c r="C131" s="7">
        <v>120289</v>
      </c>
      <c r="D131" s="8">
        <f t="shared" ref="D131:D196" si="4">+C131/$H$1</f>
        <v>8.07558718454148E-5</v>
      </c>
      <c r="E131" s="33">
        <v>0</v>
      </c>
      <c r="F131" s="34">
        <f t="shared" si="3"/>
        <v>0</v>
      </c>
    </row>
    <row r="132" spans="1:6" ht="15" customHeight="1" x14ac:dyDescent="0.25">
      <c r="A132" s="6">
        <v>131</v>
      </c>
      <c r="B132" s="3" t="s">
        <v>253</v>
      </c>
      <c r="C132" s="7">
        <v>120000</v>
      </c>
      <c r="D132" s="8">
        <f t="shared" si="4"/>
        <v>8.0561852051723573E-5</v>
      </c>
      <c r="E132" s="33">
        <v>0</v>
      </c>
      <c r="F132" s="34">
        <f t="shared" ref="F132:F195" si="5">+IF(ISERR(E132/(C132-E132)),"",E132/(C132-E132))</f>
        <v>0</v>
      </c>
    </row>
    <row r="133" spans="1:6" ht="15" customHeight="1" x14ac:dyDescent="0.25">
      <c r="A133" s="6">
        <v>132</v>
      </c>
      <c r="B133" s="3" t="s">
        <v>189</v>
      </c>
      <c r="C133" s="7">
        <v>119262</v>
      </c>
      <c r="D133" s="8">
        <f t="shared" si="4"/>
        <v>8.0066396661605474E-5</v>
      </c>
      <c r="E133" s="33">
        <v>0</v>
      </c>
      <c r="F133" s="34">
        <f t="shared" si="5"/>
        <v>0</v>
      </c>
    </row>
    <row r="134" spans="1:6" ht="15" customHeight="1" x14ac:dyDescent="0.25">
      <c r="A134" s="6">
        <v>133</v>
      </c>
      <c r="B134" s="3" t="s">
        <v>167</v>
      </c>
      <c r="C134" s="7">
        <v>112508</v>
      </c>
      <c r="D134" s="8">
        <f t="shared" si="4"/>
        <v>7.5532107088627633E-5</v>
      </c>
      <c r="E134" s="33">
        <v>57336</v>
      </c>
      <c r="F134" s="34">
        <f t="shared" si="5"/>
        <v>1.0392227941709562</v>
      </c>
    </row>
    <row r="135" spans="1:6" ht="15" customHeight="1" x14ac:dyDescent="0.25">
      <c r="A135" s="6">
        <v>134</v>
      </c>
      <c r="B135" s="3" t="s">
        <v>127</v>
      </c>
      <c r="C135" s="7">
        <v>108173</v>
      </c>
      <c r="D135" s="8">
        <f t="shared" si="4"/>
        <v>7.2621810183259112E-5</v>
      </c>
      <c r="E135" s="33">
        <v>-92482</v>
      </c>
      <c r="F135" s="34">
        <f t="shared" si="5"/>
        <v>-0.46090055069646907</v>
      </c>
    </row>
    <row r="136" spans="1:6" ht="15" customHeight="1" x14ac:dyDescent="0.25">
      <c r="A136" s="6">
        <v>135</v>
      </c>
      <c r="B136" s="3" t="s">
        <v>255</v>
      </c>
      <c r="C136" s="7">
        <v>106781</v>
      </c>
      <c r="D136" s="8">
        <f t="shared" si="4"/>
        <v>7.1687292699459119E-5</v>
      </c>
      <c r="E136" s="33">
        <v>4779</v>
      </c>
      <c r="F136" s="34">
        <f t="shared" si="5"/>
        <v>4.6852022509362559E-2</v>
      </c>
    </row>
    <row r="137" spans="1:6" ht="15" customHeight="1" x14ac:dyDescent="0.25">
      <c r="A137" s="6">
        <v>136</v>
      </c>
      <c r="B137" s="3" t="s">
        <v>184</v>
      </c>
      <c r="C137" s="7">
        <v>104883</v>
      </c>
      <c r="D137" s="8">
        <f t="shared" si="4"/>
        <v>7.0413072739507687E-5</v>
      </c>
      <c r="E137" s="33">
        <v>3149</v>
      </c>
      <c r="F137" s="34">
        <f t="shared" si="5"/>
        <v>3.0953270293117344E-2</v>
      </c>
    </row>
    <row r="138" spans="1:6" ht="15" customHeight="1" x14ac:dyDescent="0.25">
      <c r="A138" s="6">
        <v>137</v>
      </c>
      <c r="B138" s="3" t="s">
        <v>178</v>
      </c>
      <c r="C138" s="7">
        <v>100000</v>
      </c>
      <c r="D138" s="8">
        <f t="shared" si="4"/>
        <v>6.713487670976964E-5</v>
      </c>
      <c r="E138" s="33">
        <v>-50000</v>
      </c>
      <c r="F138" s="34">
        <f t="shared" si="5"/>
        <v>-0.33333333333333331</v>
      </c>
    </row>
    <row r="139" spans="1:6" ht="15" customHeight="1" x14ac:dyDescent="0.25">
      <c r="A139" s="6">
        <v>138</v>
      </c>
      <c r="B139" s="3" t="s">
        <v>271</v>
      </c>
      <c r="C139" s="7">
        <v>100000</v>
      </c>
      <c r="D139" s="8">
        <f t="shared" si="4"/>
        <v>6.713487670976964E-5</v>
      </c>
      <c r="E139" s="33">
        <v>100000</v>
      </c>
      <c r="F139" s="34" t="str">
        <f t="shared" si="5"/>
        <v/>
      </c>
    </row>
    <row r="140" spans="1:6" ht="15" customHeight="1" x14ac:dyDescent="0.25">
      <c r="A140" s="6">
        <v>139</v>
      </c>
      <c r="B140" s="3" t="s">
        <v>147</v>
      </c>
      <c r="C140" s="7">
        <v>98294</v>
      </c>
      <c r="D140" s="8">
        <f t="shared" si="4"/>
        <v>6.5989555713100964E-5</v>
      </c>
      <c r="E140" s="33">
        <v>15298</v>
      </c>
      <c r="F140" s="34">
        <f t="shared" si="5"/>
        <v>0.18432213600655453</v>
      </c>
    </row>
    <row r="141" spans="1:6" ht="15" customHeight="1" x14ac:dyDescent="0.25">
      <c r="A141" s="6">
        <v>140</v>
      </c>
      <c r="B141" s="3" t="s">
        <v>277</v>
      </c>
      <c r="C141" s="7">
        <v>96226</v>
      </c>
      <c r="D141" s="8">
        <f t="shared" si="4"/>
        <v>6.4601206462742939E-5</v>
      </c>
      <c r="E141" s="33">
        <v>96226</v>
      </c>
      <c r="F141" s="34" t="str">
        <f t="shared" si="5"/>
        <v/>
      </c>
    </row>
    <row r="142" spans="1:6" ht="15" customHeight="1" x14ac:dyDescent="0.25">
      <c r="A142" s="6">
        <v>141</v>
      </c>
      <c r="B142" s="3" t="s">
        <v>173</v>
      </c>
      <c r="C142" s="7">
        <v>90000</v>
      </c>
      <c r="D142" s="8">
        <f t="shared" si="4"/>
        <v>6.042138903879268E-5</v>
      </c>
      <c r="E142" s="33">
        <v>0</v>
      </c>
      <c r="F142" s="34">
        <f t="shared" si="5"/>
        <v>0</v>
      </c>
    </row>
    <row r="143" spans="1:6" ht="15" customHeight="1" x14ac:dyDescent="0.25">
      <c r="A143" s="6">
        <v>142</v>
      </c>
      <c r="B143" s="3" t="s">
        <v>261</v>
      </c>
      <c r="C143" s="7">
        <v>89000</v>
      </c>
      <c r="D143" s="8">
        <f t="shared" si="4"/>
        <v>5.9750040271694978E-5</v>
      </c>
      <c r="E143" s="33">
        <v>89000</v>
      </c>
      <c r="F143" s="34" t="str">
        <f t="shared" si="5"/>
        <v/>
      </c>
    </row>
    <row r="144" spans="1:6" ht="15" customHeight="1" x14ac:dyDescent="0.25">
      <c r="A144" s="6">
        <v>143</v>
      </c>
      <c r="B144" s="3" t="s">
        <v>260</v>
      </c>
      <c r="C144" s="7">
        <v>83856</v>
      </c>
      <c r="D144" s="8">
        <f t="shared" si="4"/>
        <v>5.6296622213744427E-5</v>
      </c>
      <c r="E144" s="33">
        <v>83856</v>
      </c>
      <c r="F144" s="34" t="str">
        <f t="shared" si="5"/>
        <v/>
      </c>
    </row>
    <row r="145" spans="1:6" ht="15" customHeight="1" x14ac:dyDescent="0.25">
      <c r="A145" s="6">
        <v>144</v>
      </c>
      <c r="B145" s="3" t="s">
        <v>175</v>
      </c>
      <c r="C145" s="7">
        <v>83852</v>
      </c>
      <c r="D145" s="8">
        <f t="shared" si="4"/>
        <v>5.6293936818676038E-5</v>
      </c>
      <c r="E145" s="33">
        <v>-16868</v>
      </c>
      <c r="F145" s="34">
        <f t="shared" si="5"/>
        <v>-0.16747418586179508</v>
      </c>
    </row>
    <row r="146" spans="1:6" ht="15" customHeight="1" x14ac:dyDescent="0.25">
      <c r="A146" s="6">
        <v>145</v>
      </c>
      <c r="B146" s="3" t="s">
        <v>177</v>
      </c>
      <c r="C146" s="7">
        <v>83317</v>
      </c>
      <c r="D146" s="8">
        <f t="shared" si="4"/>
        <v>5.593476522827877E-5</v>
      </c>
      <c r="E146" s="33">
        <v>-27458</v>
      </c>
      <c r="F146" s="34">
        <f t="shared" si="5"/>
        <v>-0.2478718122320018</v>
      </c>
    </row>
    <row r="147" spans="1:6" ht="15" customHeight="1" x14ac:dyDescent="0.25">
      <c r="A147" s="6">
        <v>146</v>
      </c>
      <c r="B147" s="3" t="s">
        <v>176</v>
      </c>
      <c r="C147" s="7">
        <v>81716</v>
      </c>
      <c r="D147" s="8">
        <f t="shared" si="4"/>
        <v>5.4859935852155357E-5</v>
      </c>
      <c r="E147" s="33">
        <v>15888</v>
      </c>
      <c r="F147" s="34">
        <f t="shared" si="5"/>
        <v>0.24135626177310568</v>
      </c>
    </row>
    <row r="148" spans="1:6" ht="15" customHeight="1" x14ac:dyDescent="0.25">
      <c r="A148" s="6">
        <v>147</v>
      </c>
      <c r="B148" s="3" t="s">
        <v>229</v>
      </c>
      <c r="C148" s="7">
        <v>80000</v>
      </c>
      <c r="D148" s="8">
        <f t="shared" si="4"/>
        <v>5.3707901367815713E-5</v>
      </c>
      <c r="E148" s="33">
        <v>-53590</v>
      </c>
      <c r="F148" s="34">
        <f t="shared" si="5"/>
        <v>-0.4011527808967737</v>
      </c>
    </row>
    <row r="149" spans="1:6" ht="15" customHeight="1" x14ac:dyDescent="0.25">
      <c r="A149" s="6">
        <v>148</v>
      </c>
      <c r="B149" s="3" t="s">
        <v>258</v>
      </c>
      <c r="C149" s="7">
        <v>79600</v>
      </c>
      <c r="D149" s="8">
        <f t="shared" si="4"/>
        <v>5.3439361860976636E-5</v>
      </c>
      <c r="E149" s="33">
        <v>79600</v>
      </c>
      <c r="F149" s="34" t="str">
        <f t="shared" si="5"/>
        <v/>
      </c>
    </row>
    <row r="150" spans="1:6" ht="15" customHeight="1" x14ac:dyDescent="0.25">
      <c r="A150" s="6">
        <v>149</v>
      </c>
      <c r="B150" s="3" t="s">
        <v>278</v>
      </c>
      <c r="C150" s="7">
        <v>75269</v>
      </c>
      <c r="D150" s="8">
        <f t="shared" si="4"/>
        <v>5.0531750350676512E-5</v>
      </c>
      <c r="E150" s="33">
        <v>75269</v>
      </c>
      <c r="F150" s="34" t="str">
        <f t="shared" si="5"/>
        <v/>
      </c>
    </row>
    <row r="151" spans="1:6" ht="15" customHeight="1" x14ac:dyDescent="0.25">
      <c r="A151" s="6">
        <v>150</v>
      </c>
      <c r="B151" s="3" t="s">
        <v>207</v>
      </c>
      <c r="C151" s="7">
        <v>69490</v>
      </c>
      <c r="D151" s="8">
        <f t="shared" si="4"/>
        <v>4.6652025825618926E-5</v>
      </c>
      <c r="E151" s="33">
        <v>0</v>
      </c>
      <c r="F151" s="34">
        <f t="shared" si="5"/>
        <v>0</v>
      </c>
    </row>
    <row r="152" spans="1:6" ht="15" customHeight="1" x14ac:dyDescent="0.25">
      <c r="A152" s="6">
        <v>151</v>
      </c>
      <c r="B152" s="3" t="s">
        <v>131</v>
      </c>
      <c r="C152" s="7">
        <v>68761</v>
      </c>
      <c r="D152" s="8">
        <f t="shared" si="4"/>
        <v>4.6162612574404704E-5</v>
      </c>
      <c r="E152" s="33">
        <v>2685</v>
      </c>
      <c r="F152" s="34">
        <f t="shared" si="5"/>
        <v>4.0635026333313153E-2</v>
      </c>
    </row>
    <row r="153" spans="1:6" ht="15" customHeight="1" x14ac:dyDescent="0.25">
      <c r="A153" s="6">
        <v>152</v>
      </c>
      <c r="B153" s="3" t="s">
        <v>234</v>
      </c>
      <c r="C153" s="7">
        <v>68684</v>
      </c>
      <c r="D153" s="8">
        <f t="shared" si="4"/>
        <v>4.6110918719338179E-5</v>
      </c>
      <c r="E153" s="33">
        <v>12305</v>
      </c>
      <c r="F153" s="34">
        <f t="shared" si="5"/>
        <v>0.21825502403377145</v>
      </c>
    </row>
    <row r="154" spans="1:6" ht="15" customHeight="1" x14ac:dyDescent="0.25">
      <c r="A154" s="6">
        <v>153</v>
      </c>
      <c r="B154" s="3" t="s">
        <v>102</v>
      </c>
      <c r="C154" s="7">
        <v>66913</v>
      </c>
      <c r="D154" s="8">
        <f t="shared" si="4"/>
        <v>4.4921960052808159E-5</v>
      </c>
      <c r="E154" s="33">
        <v>-11712</v>
      </c>
      <c r="F154" s="34">
        <f t="shared" si="5"/>
        <v>-0.14896025437201907</v>
      </c>
    </row>
    <row r="155" spans="1:6" ht="15" customHeight="1" x14ac:dyDescent="0.25">
      <c r="A155" s="6">
        <v>154</v>
      </c>
      <c r="B155" s="3" t="s">
        <v>170</v>
      </c>
      <c r="C155" s="7">
        <v>60000</v>
      </c>
      <c r="D155" s="8">
        <f t="shared" si="4"/>
        <v>4.0280926025861786E-5</v>
      </c>
      <c r="E155" s="33">
        <v>-60000</v>
      </c>
      <c r="F155" s="34">
        <f t="shared" si="5"/>
        <v>-0.5</v>
      </c>
    </row>
    <row r="156" spans="1:6" ht="15" customHeight="1" x14ac:dyDescent="0.25">
      <c r="A156" s="6">
        <v>155</v>
      </c>
      <c r="B156" s="3" t="s">
        <v>279</v>
      </c>
      <c r="C156" s="7">
        <v>59299</v>
      </c>
      <c r="D156" s="8">
        <f t="shared" si="4"/>
        <v>3.9810310540126301E-5</v>
      </c>
      <c r="E156" s="33">
        <v>59299</v>
      </c>
      <c r="F156" s="34" t="str">
        <f t="shared" si="5"/>
        <v/>
      </c>
    </row>
    <row r="157" spans="1:6" ht="15" customHeight="1" x14ac:dyDescent="0.25">
      <c r="A157" s="6">
        <v>156</v>
      </c>
      <c r="B157" s="3" t="s">
        <v>168</v>
      </c>
      <c r="C157" s="7">
        <v>58512</v>
      </c>
      <c r="D157" s="8">
        <f t="shared" si="4"/>
        <v>3.9281959060420414E-5</v>
      </c>
      <c r="E157" s="33">
        <v>-46521</v>
      </c>
      <c r="F157" s="34">
        <f t="shared" si="5"/>
        <v>-0.44291794007597612</v>
      </c>
    </row>
    <row r="158" spans="1:6" ht="15" customHeight="1" x14ac:dyDescent="0.25">
      <c r="A158" s="6">
        <v>157</v>
      </c>
      <c r="B158" s="3" t="s">
        <v>280</v>
      </c>
      <c r="C158" s="7">
        <v>57773</v>
      </c>
      <c r="D158" s="8">
        <f t="shared" si="4"/>
        <v>3.8785832321535216E-5</v>
      </c>
      <c r="E158" s="33">
        <v>57773</v>
      </c>
      <c r="F158" s="34" t="str">
        <f t="shared" si="5"/>
        <v/>
      </c>
    </row>
    <row r="159" spans="1:6" ht="15" customHeight="1" x14ac:dyDescent="0.25">
      <c r="A159" s="6">
        <v>158</v>
      </c>
      <c r="B159" s="3" t="s">
        <v>233</v>
      </c>
      <c r="C159" s="7">
        <v>57326</v>
      </c>
      <c r="D159" s="8">
        <f t="shared" si="4"/>
        <v>3.8485739422642542E-5</v>
      </c>
      <c r="E159" s="33">
        <v>0</v>
      </c>
      <c r="F159" s="34">
        <f t="shared" si="5"/>
        <v>0</v>
      </c>
    </row>
    <row r="160" spans="1:6" ht="15" customHeight="1" x14ac:dyDescent="0.25">
      <c r="A160" s="6">
        <v>159</v>
      </c>
      <c r="B160" s="3" t="s">
        <v>216</v>
      </c>
      <c r="C160" s="7">
        <v>54763</v>
      </c>
      <c r="D160" s="8">
        <f t="shared" si="4"/>
        <v>3.6765072532571147E-5</v>
      </c>
      <c r="E160" s="33">
        <v>0</v>
      </c>
      <c r="F160" s="34">
        <f t="shared" si="5"/>
        <v>0</v>
      </c>
    </row>
    <row r="161" spans="1:6" ht="15" customHeight="1" x14ac:dyDescent="0.25">
      <c r="A161" s="6">
        <v>160</v>
      </c>
      <c r="B161" s="3" t="s">
        <v>169</v>
      </c>
      <c r="C161" s="7">
        <v>50527</v>
      </c>
      <c r="D161" s="8">
        <f t="shared" si="4"/>
        <v>3.3921239155145309E-5</v>
      </c>
      <c r="E161" s="33">
        <v>0</v>
      </c>
      <c r="F161" s="34">
        <f t="shared" si="5"/>
        <v>0</v>
      </c>
    </row>
    <row r="162" spans="1:6" ht="15" customHeight="1" x14ac:dyDescent="0.25">
      <c r="A162" s="6">
        <v>161</v>
      </c>
      <c r="B162" s="3" t="s">
        <v>149</v>
      </c>
      <c r="C162" s="7">
        <v>50007</v>
      </c>
      <c r="D162" s="8">
        <f t="shared" si="4"/>
        <v>3.3572137796254506E-5</v>
      </c>
      <c r="E162" s="33">
        <v>0</v>
      </c>
      <c r="F162" s="34">
        <f t="shared" si="5"/>
        <v>0</v>
      </c>
    </row>
    <row r="163" spans="1:6" ht="15" customHeight="1" x14ac:dyDescent="0.25">
      <c r="A163" s="6">
        <v>162</v>
      </c>
      <c r="B163" s="3" t="s">
        <v>196</v>
      </c>
      <c r="C163" s="7">
        <v>49078</v>
      </c>
      <c r="D163" s="8">
        <f t="shared" si="4"/>
        <v>3.2948454791620742E-5</v>
      </c>
      <c r="E163" s="33">
        <v>0</v>
      </c>
      <c r="F163" s="34">
        <f t="shared" si="5"/>
        <v>0</v>
      </c>
    </row>
    <row r="164" spans="1:6" ht="15" customHeight="1" x14ac:dyDescent="0.25">
      <c r="A164" s="6">
        <v>163</v>
      </c>
      <c r="B164" s="3" t="s">
        <v>119</v>
      </c>
      <c r="C164" s="7">
        <v>48247</v>
      </c>
      <c r="D164" s="8">
        <f t="shared" si="4"/>
        <v>3.2390563966162561E-5</v>
      </c>
      <c r="E164" s="33">
        <v>0</v>
      </c>
      <c r="F164" s="34">
        <f t="shared" si="5"/>
        <v>0</v>
      </c>
    </row>
    <row r="165" spans="1:6" ht="15" customHeight="1" x14ac:dyDescent="0.25">
      <c r="A165" s="6">
        <v>164</v>
      </c>
      <c r="B165" s="3" t="s">
        <v>281</v>
      </c>
      <c r="C165" s="7">
        <v>43734</v>
      </c>
      <c r="D165" s="8">
        <f t="shared" si="4"/>
        <v>2.9360766980250656E-5</v>
      </c>
      <c r="E165" s="33">
        <v>43734</v>
      </c>
      <c r="F165" s="34" t="str">
        <f t="shared" si="5"/>
        <v/>
      </c>
    </row>
    <row r="166" spans="1:6" ht="15" customHeight="1" x14ac:dyDescent="0.25">
      <c r="A166" s="6">
        <v>165</v>
      </c>
      <c r="B166" s="3" t="s">
        <v>146</v>
      </c>
      <c r="C166" s="7">
        <v>42202</v>
      </c>
      <c r="D166" s="8">
        <f t="shared" si="4"/>
        <v>2.8332260669056983E-5</v>
      </c>
      <c r="E166" s="33">
        <v>-9199</v>
      </c>
      <c r="F166" s="34">
        <f t="shared" si="5"/>
        <v>-0.17896538977840898</v>
      </c>
    </row>
    <row r="167" spans="1:6" ht="15" customHeight="1" x14ac:dyDescent="0.25">
      <c r="A167" s="6">
        <v>166</v>
      </c>
      <c r="B167" s="3" t="s">
        <v>236</v>
      </c>
      <c r="C167" s="7">
        <v>40937</v>
      </c>
      <c r="D167" s="8">
        <f t="shared" si="4"/>
        <v>2.7483004478678398E-5</v>
      </c>
      <c r="E167" s="33">
        <v>19155</v>
      </c>
      <c r="F167" s="34">
        <f t="shared" si="5"/>
        <v>0.87939583142043887</v>
      </c>
    </row>
    <row r="168" spans="1:6" ht="15" customHeight="1" x14ac:dyDescent="0.25">
      <c r="A168" s="6">
        <v>167</v>
      </c>
      <c r="B168" s="3" t="s">
        <v>262</v>
      </c>
      <c r="C168" s="7">
        <v>38783</v>
      </c>
      <c r="D168" s="8">
        <f t="shared" si="4"/>
        <v>2.6036919234349961E-5</v>
      </c>
      <c r="E168" s="33">
        <v>-45577</v>
      </c>
      <c r="F168" s="34">
        <f t="shared" si="5"/>
        <v>-0.54026789947842579</v>
      </c>
    </row>
    <row r="169" spans="1:6" ht="15" customHeight="1" x14ac:dyDescent="0.25">
      <c r="A169" s="6">
        <v>168</v>
      </c>
      <c r="B169" s="3" t="s">
        <v>121</v>
      </c>
      <c r="C169" s="7">
        <v>33368</v>
      </c>
      <c r="D169" s="8">
        <f t="shared" si="4"/>
        <v>2.2401565660515933E-5</v>
      </c>
      <c r="E169" s="33">
        <v>-24028</v>
      </c>
      <c r="F169" s="34">
        <f t="shared" si="5"/>
        <v>-0.41863544497874416</v>
      </c>
    </row>
    <row r="170" spans="1:6" ht="15" customHeight="1" x14ac:dyDescent="0.25">
      <c r="A170" s="6">
        <v>169</v>
      </c>
      <c r="B170" s="3" t="s">
        <v>282</v>
      </c>
      <c r="C170" s="7">
        <v>33132</v>
      </c>
      <c r="D170" s="8">
        <f t="shared" si="4"/>
        <v>2.2243127351480876E-5</v>
      </c>
      <c r="E170" s="33">
        <v>33132</v>
      </c>
      <c r="F170" s="34" t="str">
        <f t="shared" si="5"/>
        <v/>
      </c>
    </row>
    <row r="171" spans="1:6" ht="15" customHeight="1" x14ac:dyDescent="0.25">
      <c r="A171" s="6">
        <v>170</v>
      </c>
      <c r="B171" s="3" t="s">
        <v>283</v>
      </c>
      <c r="C171" s="7">
        <v>32257</v>
      </c>
      <c r="D171" s="8">
        <f t="shared" si="4"/>
        <v>2.1655697180270392E-5</v>
      </c>
      <c r="E171" s="33">
        <v>32257</v>
      </c>
      <c r="F171" s="34" t="str">
        <f t="shared" si="5"/>
        <v/>
      </c>
    </row>
    <row r="172" spans="1:6" ht="15" customHeight="1" x14ac:dyDescent="0.25">
      <c r="A172" s="6">
        <v>171</v>
      </c>
      <c r="B172" s="3" t="s">
        <v>117</v>
      </c>
      <c r="C172" s="7">
        <v>32037.999999999996</v>
      </c>
      <c r="D172" s="8">
        <f t="shared" si="4"/>
        <v>2.1508671800275994E-5</v>
      </c>
      <c r="E172" s="33">
        <v>0</v>
      </c>
      <c r="F172" s="34">
        <f t="shared" si="5"/>
        <v>0</v>
      </c>
    </row>
    <row r="173" spans="1:6" ht="15" customHeight="1" x14ac:dyDescent="0.25">
      <c r="A173" s="6">
        <v>172</v>
      </c>
      <c r="B173" s="3" t="s">
        <v>181</v>
      </c>
      <c r="C173" s="7">
        <v>32000</v>
      </c>
      <c r="D173" s="8">
        <f t="shared" si="4"/>
        <v>2.1483160547126284E-5</v>
      </c>
      <c r="E173" s="33">
        <v>0</v>
      </c>
      <c r="F173" s="34">
        <f t="shared" si="5"/>
        <v>0</v>
      </c>
    </row>
    <row r="174" spans="1:6" ht="15" customHeight="1" x14ac:dyDescent="0.25">
      <c r="A174" s="6">
        <v>173</v>
      </c>
      <c r="B174" s="3" t="s">
        <v>250</v>
      </c>
      <c r="C174" s="7">
        <v>30665</v>
      </c>
      <c r="D174" s="8">
        <f t="shared" si="4"/>
        <v>2.058690994305086E-5</v>
      </c>
      <c r="E174" s="33">
        <v>0</v>
      </c>
      <c r="F174" s="34">
        <f t="shared" si="5"/>
        <v>0</v>
      </c>
    </row>
    <row r="175" spans="1:6" ht="15" customHeight="1" x14ac:dyDescent="0.25">
      <c r="A175" s="6">
        <v>174</v>
      </c>
      <c r="B175" s="3" t="s">
        <v>174</v>
      </c>
      <c r="C175" s="7">
        <v>30410</v>
      </c>
      <c r="D175" s="8">
        <f t="shared" si="4"/>
        <v>2.0415716007440949E-5</v>
      </c>
      <c r="E175" s="33">
        <v>-2603764</v>
      </c>
      <c r="F175" s="34">
        <f t="shared" si="5"/>
        <v>-0.98845558417932911</v>
      </c>
    </row>
    <row r="176" spans="1:6" ht="15" customHeight="1" x14ac:dyDescent="0.25">
      <c r="A176" s="6">
        <v>175</v>
      </c>
      <c r="B176" s="3" t="s">
        <v>141</v>
      </c>
      <c r="C176" s="7">
        <v>28290</v>
      </c>
      <c r="D176" s="8">
        <f t="shared" si="4"/>
        <v>1.8992456621193832E-5</v>
      </c>
      <c r="E176" s="33">
        <v>0</v>
      </c>
      <c r="F176" s="34">
        <f t="shared" si="5"/>
        <v>0</v>
      </c>
    </row>
    <row r="177" spans="1:6" ht="15" customHeight="1" x14ac:dyDescent="0.25">
      <c r="A177" s="6">
        <v>176</v>
      </c>
      <c r="B177" s="3" t="s">
        <v>273</v>
      </c>
      <c r="C177" s="7">
        <v>25765</v>
      </c>
      <c r="D177" s="8">
        <f t="shared" si="4"/>
        <v>1.7297300984272147E-5</v>
      </c>
      <c r="E177" s="33">
        <v>25765</v>
      </c>
      <c r="F177" s="34" t="str">
        <f t="shared" si="5"/>
        <v/>
      </c>
    </row>
    <row r="178" spans="1:6" ht="15" customHeight="1" x14ac:dyDescent="0.25">
      <c r="A178" s="6">
        <v>177</v>
      </c>
      <c r="B178" s="3" t="s">
        <v>123</v>
      </c>
      <c r="C178" s="7">
        <v>25728</v>
      </c>
      <c r="D178" s="8">
        <f t="shared" si="4"/>
        <v>1.7272461079889533E-5</v>
      </c>
      <c r="E178" s="33">
        <v>2400</v>
      </c>
      <c r="F178" s="34">
        <f t="shared" si="5"/>
        <v>0.102880658436214</v>
      </c>
    </row>
    <row r="179" spans="1:6" ht="15" customHeight="1" x14ac:dyDescent="0.25">
      <c r="A179" s="6">
        <v>178</v>
      </c>
      <c r="B179" s="3" t="s">
        <v>182</v>
      </c>
      <c r="C179" s="7">
        <v>21477</v>
      </c>
      <c r="D179" s="8">
        <f t="shared" si="4"/>
        <v>1.4418557470957226E-5</v>
      </c>
      <c r="E179" s="33">
        <v>0</v>
      </c>
      <c r="F179" s="34">
        <f t="shared" si="5"/>
        <v>0</v>
      </c>
    </row>
    <row r="180" spans="1:6" ht="15" customHeight="1" x14ac:dyDescent="0.25">
      <c r="A180" s="6">
        <v>179</v>
      </c>
      <c r="B180" s="3" t="s">
        <v>144</v>
      </c>
      <c r="C180" s="7">
        <v>21327</v>
      </c>
      <c r="D180" s="8">
        <f t="shared" si="4"/>
        <v>1.4317855155892571E-5</v>
      </c>
      <c r="E180" s="33">
        <v>0</v>
      </c>
      <c r="F180" s="34">
        <f t="shared" si="5"/>
        <v>0</v>
      </c>
    </row>
    <row r="181" spans="1:6" ht="15" customHeight="1" x14ac:dyDescent="0.25">
      <c r="A181" s="6">
        <v>180</v>
      </c>
      <c r="B181" s="3" t="s">
        <v>264</v>
      </c>
      <c r="C181" s="7">
        <v>20789</v>
      </c>
      <c r="D181" s="8">
        <f t="shared" si="4"/>
        <v>1.395666951919401E-5</v>
      </c>
      <c r="E181" s="33">
        <v>20789</v>
      </c>
      <c r="F181" s="34" t="str">
        <f t="shared" si="5"/>
        <v/>
      </c>
    </row>
    <row r="182" spans="1:6" ht="15" customHeight="1" x14ac:dyDescent="0.25">
      <c r="A182" s="6">
        <v>181</v>
      </c>
      <c r="B182" s="3" t="s">
        <v>263</v>
      </c>
      <c r="C182" s="7">
        <v>19592</v>
      </c>
      <c r="D182" s="8">
        <f t="shared" si="4"/>
        <v>1.3153065044978068E-5</v>
      </c>
      <c r="E182" s="33">
        <v>19592</v>
      </c>
      <c r="F182" s="34" t="str">
        <f t="shared" si="5"/>
        <v/>
      </c>
    </row>
    <row r="183" spans="1:6" ht="15" customHeight="1" x14ac:dyDescent="0.25">
      <c r="A183" s="6">
        <v>182</v>
      </c>
      <c r="B183" s="3" t="s">
        <v>185</v>
      </c>
      <c r="C183" s="7">
        <v>19100</v>
      </c>
      <c r="D183" s="8">
        <f t="shared" si="4"/>
        <v>1.2822761451566002E-5</v>
      </c>
      <c r="E183" s="33">
        <v>0</v>
      </c>
      <c r="F183" s="34">
        <f t="shared" si="5"/>
        <v>0</v>
      </c>
    </row>
    <row r="184" spans="1:6" ht="15" customHeight="1" x14ac:dyDescent="0.25">
      <c r="A184" s="6">
        <v>183</v>
      </c>
      <c r="B184" s="3" t="s">
        <v>284</v>
      </c>
      <c r="C184" s="7">
        <v>17155</v>
      </c>
      <c r="D184" s="8">
        <f t="shared" si="4"/>
        <v>1.1516988099560982E-5</v>
      </c>
      <c r="E184" s="33">
        <v>17155</v>
      </c>
      <c r="F184" s="34" t="str">
        <f t="shared" si="5"/>
        <v/>
      </c>
    </row>
    <row r="185" spans="1:6" ht="15" customHeight="1" x14ac:dyDescent="0.25">
      <c r="A185" s="6">
        <v>184</v>
      </c>
      <c r="B185" s="3" t="s">
        <v>251</v>
      </c>
      <c r="C185" s="7">
        <v>16777</v>
      </c>
      <c r="D185" s="8">
        <f t="shared" si="4"/>
        <v>1.1263218265598053E-5</v>
      </c>
      <c r="E185" s="33">
        <v>0</v>
      </c>
      <c r="F185" s="34">
        <f t="shared" si="5"/>
        <v>0</v>
      </c>
    </row>
    <row r="186" spans="1:6" ht="15" customHeight="1" x14ac:dyDescent="0.25">
      <c r="A186" s="6">
        <v>185</v>
      </c>
      <c r="B186" s="3" t="s">
        <v>209</v>
      </c>
      <c r="C186" s="7">
        <v>15993</v>
      </c>
      <c r="D186" s="8">
        <f t="shared" si="4"/>
        <v>1.0736880832193459E-5</v>
      </c>
      <c r="E186" s="33">
        <v>0</v>
      </c>
      <c r="F186" s="34">
        <f t="shared" si="5"/>
        <v>0</v>
      </c>
    </row>
    <row r="187" spans="1:6" ht="15" customHeight="1" x14ac:dyDescent="0.25">
      <c r="A187" s="6">
        <v>186</v>
      </c>
      <c r="B187" s="3" t="s">
        <v>31</v>
      </c>
      <c r="C187" s="7">
        <v>15383</v>
      </c>
      <c r="D187" s="8">
        <f t="shared" si="4"/>
        <v>1.0327358084263863E-5</v>
      </c>
      <c r="E187" s="33">
        <v>0</v>
      </c>
      <c r="F187" s="34">
        <f t="shared" si="5"/>
        <v>0</v>
      </c>
    </row>
    <row r="188" spans="1:6" ht="15" customHeight="1" x14ac:dyDescent="0.25">
      <c r="A188" s="6">
        <v>187</v>
      </c>
      <c r="B188" s="3" t="s">
        <v>237</v>
      </c>
      <c r="C188" s="7">
        <v>15012</v>
      </c>
      <c r="D188" s="8">
        <f t="shared" si="4"/>
        <v>1.0078287691670619E-5</v>
      </c>
      <c r="E188" s="33">
        <v>0</v>
      </c>
      <c r="F188" s="34">
        <f t="shared" si="5"/>
        <v>0</v>
      </c>
    </row>
    <row r="189" spans="1:6" ht="15" customHeight="1" x14ac:dyDescent="0.25">
      <c r="A189" s="6">
        <v>188</v>
      </c>
      <c r="B189" s="3" t="s">
        <v>129</v>
      </c>
      <c r="C189" s="7">
        <v>13220</v>
      </c>
      <c r="D189" s="8">
        <f t="shared" si="4"/>
        <v>8.8752307010315465E-6</v>
      </c>
      <c r="E189" s="33">
        <v>0</v>
      </c>
      <c r="F189" s="34">
        <f t="shared" si="5"/>
        <v>0</v>
      </c>
    </row>
    <row r="190" spans="1:6" ht="15" customHeight="1" x14ac:dyDescent="0.25">
      <c r="A190" s="6">
        <v>189</v>
      </c>
      <c r="B190" s="3" t="s">
        <v>239</v>
      </c>
      <c r="C190" s="7">
        <v>12720</v>
      </c>
      <c r="D190" s="8">
        <f t="shared" si="4"/>
        <v>8.5395563174826989E-6</v>
      </c>
      <c r="E190" s="33">
        <v>0</v>
      </c>
      <c r="F190" s="34">
        <f t="shared" si="5"/>
        <v>0</v>
      </c>
    </row>
    <row r="191" spans="1:6" ht="15" customHeight="1" x14ac:dyDescent="0.25">
      <c r="A191" s="6">
        <v>190</v>
      </c>
      <c r="B191" s="3" t="s">
        <v>132</v>
      </c>
      <c r="C191" s="7">
        <v>10974</v>
      </c>
      <c r="D191" s="8">
        <f t="shared" si="4"/>
        <v>7.3673813701301203E-6</v>
      </c>
      <c r="E191" s="33">
        <v>0</v>
      </c>
      <c r="F191" s="34">
        <f t="shared" si="5"/>
        <v>0</v>
      </c>
    </row>
    <row r="192" spans="1:6" ht="15" customHeight="1" x14ac:dyDescent="0.25">
      <c r="A192" s="6">
        <v>191</v>
      </c>
      <c r="B192" s="3" t="s">
        <v>172</v>
      </c>
      <c r="C192" s="7">
        <v>10811</v>
      </c>
      <c r="D192" s="8">
        <f t="shared" si="4"/>
        <v>7.2579515210931961E-6</v>
      </c>
      <c r="E192" s="33">
        <v>0</v>
      </c>
      <c r="F192" s="34">
        <f t="shared" si="5"/>
        <v>0</v>
      </c>
    </row>
    <row r="193" spans="1:6" ht="15" customHeight="1" x14ac:dyDescent="0.25">
      <c r="A193" s="6">
        <v>192</v>
      </c>
      <c r="B193" s="3" t="s">
        <v>198</v>
      </c>
      <c r="C193" s="7">
        <v>10800</v>
      </c>
      <c r="D193" s="8">
        <f t="shared" si="4"/>
        <v>7.2505666846551211E-6</v>
      </c>
      <c r="E193" s="33">
        <v>0</v>
      </c>
      <c r="F193" s="34">
        <f t="shared" si="5"/>
        <v>0</v>
      </c>
    </row>
    <row r="194" spans="1:6" ht="15" customHeight="1" x14ac:dyDescent="0.25">
      <c r="A194" s="6">
        <v>193</v>
      </c>
      <c r="B194" s="3" t="s">
        <v>186</v>
      </c>
      <c r="C194" s="7">
        <v>10225</v>
      </c>
      <c r="D194" s="8">
        <f t="shared" si="4"/>
        <v>6.8645411435739461E-6</v>
      </c>
      <c r="E194" s="33">
        <v>182</v>
      </c>
      <c r="F194" s="34">
        <f t="shared" si="5"/>
        <v>1.8122075077168176E-2</v>
      </c>
    </row>
    <row r="195" spans="1:6" ht="15" customHeight="1" x14ac:dyDescent="0.25">
      <c r="A195" s="6">
        <v>194</v>
      </c>
      <c r="B195" s="3" t="s">
        <v>122</v>
      </c>
      <c r="C195" s="7">
        <v>9547</v>
      </c>
      <c r="D195" s="8">
        <f t="shared" si="4"/>
        <v>6.4093666794817076E-6</v>
      </c>
      <c r="E195" s="33">
        <v>0</v>
      </c>
      <c r="F195" s="34">
        <f t="shared" si="5"/>
        <v>0</v>
      </c>
    </row>
    <row r="196" spans="1:6" ht="15" customHeight="1" x14ac:dyDescent="0.25">
      <c r="A196" s="6">
        <v>195</v>
      </c>
      <c r="B196" s="3" t="s">
        <v>114</v>
      </c>
      <c r="C196" s="7">
        <v>9078</v>
      </c>
      <c r="D196" s="8">
        <f t="shared" si="4"/>
        <v>6.0945041077128879E-6</v>
      </c>
      <c r="E196" s="33">
        <v>4346</v>
      </c>
      <c r="F196" s="34">
        <f t="shared" ref="F196:F213" si="6">+IF(ISERR(E196/(C196-E196)),"",E196/(C196-E196))</f>
        <v>0.91842772612003376</v>
      </c>
    </row>
    <row r="197" spans="1:6" ht="15" customHeight="1" x14ac:dyDescent="0.25">
      <c r="A197" s="6">
        <v>196</v>
      </c>
      <c r="B197" s="3" t="s">
        <v>238</v>
      </c>
      <c r="C197" s="7">
        <v>8998</v>
      </c>
      <c r="D197" s="8">
        <f t="shared" ref="D197:D213" si="7">+C197/$H$1</f>
        <v>6.0407962063450726E-6</v>
      </c>
      <c r="E197" s="33">
        <v>-230</v>
      </c>
      <c r="F197" s="34">
        <f t="shared" si="6"/>
        <v>-2.492414390983962E-2</v>
      </c>
    </row>
    <row r="198" spans="1:6" ht="15" customHeight="1" x14ac:dyDescent="0.25">
      <c r="A198" s="6">
        <v>197</v>
      </c>
      <c r="B198" s="3" t="s">
        <v>210</v>
      </c>
      <c r="C198" s="7">
        <v>8182</v>
      </c>
      <c r="D198" s="8">
        <f t="shared" si="7"/>
        <v>5.4929756123933517E-6</v>
      </c>
      <c r="E198" s="33">
        <v>2039</v>
      </c>
      <c r="F198" s="34">
        <f t="shared" si="6"/>
        <v>0.33192251342992024</v>
      </c>
    </row>
    <row r="199" spans="1:6" ht="15" customHeight="1" x14ac:dyDescent="0.25">
      <c r="A199" s="6">
        <v>198</v>
      </c>
      <c r="B199" s="3" t="s">
        <v>166</v>
      </c>
      <c r="C199" s="7">
        <v>7759</v>
      </c>
      <c r="D199" s="8">
        <f t="shared" si="7"/>
        <v>5.2089950839110268E-6</v>
      </c>
      <c r="E199" s="33">
        <v>-3978279</v>
      </c>
      <c r="F199" s="34">
        <f t="shared" si="6"/>
        <v>-0.99805345558672542</v>
      </c>
    </row>
    <row r="200" spans="1:6" ht="15" customHeight="1" x14ac:dyDescent="0.25">
      <c r="A200" s="6">
        <v>199</v>
      </c>
      <c r="B200" s="3" t="s">
        <v>240</v>
      </c>
      <c r="C200" s="7">
        <v>6454</v>
      </c>
      <c r="D200" s="8">
        <f t="shared" si="7"/>
        <v>4.3328849428485325E-6</v>
      </c>
      <c r="E200" s="33">
        <v>1222</v>
      </c>
      <c r="F200" s="34">
        <f t="shared" si="6"/>
        <v>0.23356269113149847</v>
      </c>
    </row>
    <row r="201" spans="1:6" ht="15" customHeight="1" x14ac:dyDescent="0.25">
      <c r="A201" s="6">
        <v>200</v>
      </c>
      <c r="B201" s="3" t="s">
        <v>183</v>
      </c>
      <c r="C201" s="7">
        <v>4757</v>
      </c>
      <c r="D201" s="8">
        <f t="shared" si="7"/>
        <v>3.1936060850837417E-6</v>
      </c>
      <c r="E201" s="33">
        <v>-1467</v>
      </c>
      <c r="F201" s="34">
        <f t="shared" si="6"/>
        <v>-0.23570051413881749</v>
      </c>
    </row>
    <row r="202" spans="1:6" ht="15" customHeight="1" x14ac:dyDescent="0.25">
      <c r="A202" s="6">
        <v>201</v>
      </c>
      <c r="B202" s="3" t="s">
        <v>241</v>
      </c>
      <c r="C202" s="7">
        <v>4187</v>
      </c>
      <c r="D202" s="8">
        <f t="shared" si="7"/>
        <v>2.8109372878380547E-6</v>
      </c>
      <c r="E202" s="33">
        <v>0</v>
      </c>
      <c r="F202" s="34">
        <f t="shared" si="6"/>
        <v>0</v>
      </c>
    </row>
    <row r="203" spans="1:6" ht="15" customHeight="1" x14ac:dyDescent="0.25">
      <c r="A203" s="6">
        <v>202</v>
      </c>
      <c r="B203" s="3" t="s">
        <v>199</v>
      </c>
      <c r="C203" s="7">
        <v>4008.0000000000005</v>
      </c>
      <c r="D203" s="8">
        <f t="shared" si="7"/>
        <v>2.6907658585275674E-6</v>
      </c>
      <c r="E203" s="33">
        <v>174.00000000000045</v>
      </c>
      <c r="F203" s="34">
        <f t="shared" si="6"/>
        <v>4.53834115805948E-2</v>
      </c>
    </row>
    <row r="204" spans="1:6" ht="15" customHeight="1" x14ac:dyDescent="0.25">
      <c r="A204" s="6">
        <v>203</v>
      </c>
      <c r="B204" s="3" t="s">
        <v>242</v>
      </c>
      <c r="C204" s="7">
        <v>3677</v>
      </c>
      <c r="D204" s="8">
        <f t="shared" si="7"/>
        <v>2.4685494166182297E-6</v>
      </c>
      <c r="E204" s="33">
        <v>-99</v>
      </c>
      <c r="F204" s="34">
        <f t="shared" si="6"/>
        <v>-2.621822033898305E-2</v>
      </c>
    </row>
    <row r="205" spans="1:6" ht="15" customHeight="1" x14ac:dyDescent="0.25">
      <c r="A205" s="6">
        <v>204</v>
      </c>
      <c r="B205" s="3" t="s">
        <v>115</v>
      </c>
      <c r="C205" s="7">
        <v>3112</v>
      </c>
      <c r="D205" s="8">
        <f t="shared" si="7"/>
        <v>2.0892373632080312E-6</v>
      </c>
      <c r="E205" s="33">
        <v>-94661</v>
      </c>
      <c r="F205" s="34">
        <f t="shared" si="6"/>
        <v>-0.96817117200045</v>
      </c>
    </row>
    <row r="206" spans="1:6" ht="15" customHeight="1" x14ac:dyDescent="0.25">
      <c r="A206" s="6">
        <v>205</v>
      </c>
      <c r="B206" s="3" t="s">
        <v>249</v>
      </c>
      <c r="C206" s="7">
        <v>2885</v>
      </c>
      <c r="D206" s="8">
        <f t="shared" si="7"/>
        <v>1.9368411930768543E-6</v>
      </c>
      <c r="E206" s="33">
        <v>0</v>
      </c>
      <c r="F206" s="34">
        <f t="shared" si="6"/>
        <v>0</v>
      </c>
    </row>
    <row r="207" spans="1:6" ht="15" customHeight="1" x14ac:dyDescent="0.25">
      <c r="A207" s="6">
        <v>206</v>
      </c>
      <c r="B207" s="3" t="s">
        <v>244</v>
      </c>
      <c r="C207" s="7">
        <v>2546</v>
      </c>
      <c r="D207" s="8">
        <f t="shared" si="7"/>
        <v>1.7092539610307351E-6</v>
      </c>
      <c r="E207" s="33">
        <v>0</v>
      </c>
      <c r="F207" s="34">
        <f t="shared" si="6"/>
        <v>0</v>
      </c>
    </row>
    <row r="208" spans="1:6" ht="15" customHeight="1" x14ac:dyDescent="0.25">
      <c r="A208" s="6">
        <v>207</v>
      </c>
      <c r="B208" s="3" t="s">
        <v>245</v>
      </c>
      <c r="C208" s="7">
        <v>2286</v>
      </c>
      <c r="D208" s="8">
        <f t="shared" si="7"/>
        <v>1.5347032815853339E-6</v>
      </c>
      <c r="E208" s="33">
        <v>504</v>
      </c>
      <c r="F208" s="34">
        <f t="shared" si="6"/>
        <v>0.28282828282828282</v>
      </c>
    </row>
    <row r="209" spans="1:6" ht="15" customHeight="1" x14ac:dyDescent="0.25">
      <c r="A209" s="6">
        <v>208</v>
      </c>
      <c r="B209" s="3" t="s">
        <v>285</v>
      </c>
      <c r="C209" s="7">
        <v>639</v>
      </c>
      <c r="D209" s="8">
        <f t="shared" si="7"/>
        <v>4.28991862175428E-7</v>
      </c>
      <c r="E209" s="33">
        <v>639</v>
      </c>
      <c r="F209" s="34" t="str">
        <f t="shared" si="6"/>
        <v/>
      </c>
    </row>
    <row r="210" spans="1:6" ht="15" customHeight="1" x14ac:dyDescent="0.25">
      <c r="A210" s="6">
        <v>209</v>
      </c>
      <c r="B210" s="3" t="s">
        <v>217</v>
      </c>
      <c r="C210" s="7">
        <v>532</v>
      </c>
      <c r="D210" s="8">
        <f t="shared" si="7"/>
        <v>3.5715754409597449E-7</v>
      </c>
      <c r="E210" s="33">
        <v>0</v>
      </c>
      <c r="F210" s="34">
        <f t="shared" si="6"/>
        <v>0</v>
      </c>
    </row>
    <row r="211" spans="1:6" ht="15" customHeight="1" x14ac:dyDescent="0.25">
      <c r="A211" s="6">
        <v>210</v>
      </c>
      <c r="B211" s="3" t="s">
        <v>286</v>
      </c>
      <c r="C211" s="7">
        <v>240</v>
      </c>
      <c r="D211" s="8">
        <f t="shared" si="7"/>
        <v>1.6112370410344715E-7</v>
      </c>
      <c r="E211" s="33">
        <v>240</v>
      </c>
      <c r="F211" s="34" t="str">
        <f t="shared" si="6"/>
        <v/>
      </c>
    </row>
    <row r="212" spans="1:6" ht="15" customHeight="1" x14ac:dyDescent="0.25">
      <c r="A212" s="6">
        <v>211</v>
      </c>
      <c r="B212" s="3" t="s">
        <v>257</v>
      </c>
      <c r="C212" s="7">
        <v>228</v>
      </c>
      <c r="D212" s="8">
        <f t="shared" si="7"/>
        <v>1.5306751889827479E-7</v>
      </c>
      <c r="E212" s="33">
        <v>122</v>
      </c>
      <c r="F212" s="34">
        <f t="shared" si="6"/>
        <v>1.1509433962264151</v>
      </c>
    </row>
    <row r="213" spans="1:6" ht="15" customHeight="1" x14ac:dyDescent="0.25">
      <c r="A213" s="6">
        <v>212</v>
      </c>
      <c r="B213" s="3" t="s">
        <v>256</v>
      </c>
      <c r="C213" s="7">
        <v>42</v>
      </c>
      <c r="D213" s="8">
        <f t="shared" si="7"/>
        <v>2.8196648218103249E-8</v>
      </c>
      <c r="E213" s="33">
        <v>-130</v>
      </c>
      <c r="F213" s="34">
        <f t="shared" si="6"/>
        <v>-0.7558139534883721</v>
      </c>
    </row>
    <row r="214" spans="1:6" ht="15" customHeight="1" thickBot="1" x14ac:dyDescent="0.3">
      <c r="A214" s="11"/>
      <c r="B214" s="11" t="s">
        <v>64</v>
      </c>
      <c r="C214" s="12">
        <f>+SUBTOTAL(9,C2:C213)</f>
        <v>337335967</v>
      </c>
      <c r="D214" s="13">
        <f>+C214/$H$1</f>
        <v>0.2264700855431592</v>
      </c>
      <c r="E214" s="14">
        <f>+SUBTOTAL(9,E2:E213)</f>
        <v>2269424</v>
      </c>
      <c r="F214" s="15">
        <f>+IF(ISERR(E214/(C214-E214)),0,E214/(C214-E214))</f>
        <v>6.7730546287338511E-3</v>
      </c>
    </row>
    <row r="215" spans="1:6" ht="15" customHeight="1" x14ac:dyDescent="0.25">
      <c r="A215" s="5" t="s">
        <v>274</v>
      </c>
    </row>
  </sheetData>
  <pageMargins left="0.7" right="0.7" top="0.75" bottom="0.75" header="0.3" footer="0.3"/>
  <pageSetup paperSize="9"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7"/>
  <sheetViews>
    <sheetView zoomScale="80" zoomScaleNormal="80" workbookViewId="0"/>
  </sheetViews>
  <sheetFormatPr defaultColWidth="8.85546875" defaultRowHeight="15" customHeight="1" x14ac:dyDescent="0.25"/>
  <cols>
    <col min="1" max="1" width="18.28515625" style="3" customWidth="1"/>
    <col min="2" max="2" width="12" style="3" bestFit="1" customWidth="1"/>
    <col min="3" max="5" width="15.7109375" style="3" customWidth="1"/>
    <col min="6" max="11" width="8.85546875" style="3" customWidth="1"/>
    <col min="12" max="16384" width="8.85546875" style="3"/>
  </cols>
  <sheetData>
    <row r="1" spans="1:5" ht="19.899999999999999" customHeight="1" thickBot="1" x14ac:dyDescent="0.3">
      <c r="A1" s="16" t="s">
        <v>67</v>
      </c>
      <c r="B1" s="2" t="s">
        <v>2</v>
      </c>
      <c r="C1" s="2" t="s">
        <v>103</v>
      </c>
      <c r="D1" s="2" t="s">
        <v>104</v>
      </c>
    </row>
    <row r="2" spans="1:5" ht="15" customHeight="1" thickTop="1" x14ac:dyDescent="0.25">
      <c r="A2" s="3" t="s">
        <v>33</v>
      </c>
      <c r="B2" s="7">
        <v>153255585</v>
      </c>
      <c r="C2" s="9">
        <v>4328360</v>
      </c>
      <c r="D2" s="10">
        <f>+C2/(B2-C2)</f>
        <v>2.906359129433856E-2</v>
      </c>
      <c r="E2" s="17">
        <f>+B2/$B$6</f>
        <v>0.4543114283452615</v>
      </c>
    </row>
    <row r="3" spans="1:5" ht="15" customHeight="1" x14ac:dyDescent="0.25">
      <c r="A3" s="3" t="s">
        <v>34</v>
      </c>
      <c r="B3" s="7">
        <v>97141584</v>
      </c>
      <c r="C3" s="9">
        <v>3246607</v>
      </c>
      <c r="D3" s="10">
        <f>+C3/(B3-C3)</f>
        <v>3.4577004049961051E-2</v>
      </c>
      <c r="E3" s="17">
        <f>+B3/$B$6</f>
        <v>0.28796687428233825</v>
      </c>
    </row>
    <row r="4" spans="1:5" ht="15" customHeight="1" x14ac:dyDescent="0.25">
      <c r="A4" s="3" t="s">
        <v>35</v>
      </c>
      <c r="B4" s="7">
        <v>70445640</v>
      </c>
      <c r="C4" s="9">
        <v>-930261</v>
      </c>
      <c r="D4" s="10">
        <f>+C4/(B4-C4)</f>
        <v>-1.3033264546811115E-2</v>
      </c>
      <c r="E4" s="17">
        <f>+B4/$B$6</f>
        <v>0.20882931822090586</v>
      </c>
    </row>
    <row r="5" spans="1:5" ht="15" customHeight="1" x14ac:dyDescent="0.25">
      <c r="A5" s="3" t="s">
        <v>36</v>
      </c>
      <c r="B5" s="7">
        <v>16493158</v>
      </c>
      <c r="C5" s="9">
        <v>-4375282</v>
      </c>
      <c r="D5" s="10">
        <f>+C5/(B5-C5)</f>
        <v>-0.20966023334758133</v>
      </c>
      <c r="E5" s="17">
        <f>+B5/$B$6</f>
        <v>4.8892379151494393E-2</v>
      </c>
    </row>
    <row r="6" spans="1:5" ht="15" customHeight="1" thickBot="1" x14ac:dyDescent="0.3">
      <c r="A6" s="11" t="s">
        <v>78</v>
      </c>
      <c r="B6" s="12">
        <f>+SUM(B2:B5)</f>
        <v>337335967</v>
      </c>
      <c r="C6" s="14">
        <f>+SUM(C2:C5)</f>
        <v>2269424</v>
      </c>
      <c r="D6" s="15">
        <f>+C6/(B6-C6)</f>
        <v>6.7730546287338511E-3</v>
      </c>
    </row>
    <row r="7" spans="1:5" ht="15" customHeight="1" x14ac:dyDescent="0.25">
      <c r="C7" s="7"/>
    </row>
    <row r="8" spans="1:5" ht="15" customHeight="1" x14ac:dyDescent="0.25">
      <c r="C8" s="7"/>
    </row>
    <row r="9" spans="1:5" ht="15" customHeight="1" x14ac:dyDescent="0.25">
      <c r="C9" s="7"/>
    </row>
    <row r="10" spans="1:5" ht="15" customHeight="1" x14ac:dyDescent="0.25">
      <c r="D10" s="8"/>
    </row>
    <row r="11" spans="1:5" ht="15" customHeight="1" x14ac:dyDescent="0.25">
      <c r="D11" s="8"/>
    </row>
    <row r="12" spans="1:5" ht="15" customHeight="1" x14ac:dyDescent="0.25">
      <c r="D12" s="8"/>
    </row>
    <row r="13" spans="1:5" ht="15" customHeight="1" x14ac:dyDescent="0.25">
      <c r="D13" s="8"/>
    </row>
    <row r="14" spans="1:5" ht="15" customHeight="1" x14ac:dyDescent="0.25">
      <c r="D14" s="8"/>
    </row>
    <row r="24" spans="1:1" ht="12.75" x14ac:dyDescent="0.25">
      <c r="A24" s="18" t="s">
        <v>37</v>
      </c>
    </row>
    <row r="27" spans="1:1" ht="15" customHeight="1" x14ac:dyDescent="0.25">
      <c r="A27" s="5" t="s">
        <v>274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2"/>
  <sheetViews>
    <sheetView zoomScale="80" zoomScaleNormal="80" workbookViewId="0"/>
  </sheetViews>
  <sheetFormatPr defaultColWidth="8.85546875" defaultRowHeight="15" customHeight="1" x14ac:dyDescent="0.25"/>
  <cols>
    <col min="1" max="1" width="23.7109375" style="3" customWidth="1"/>
    <col min="2" max="2" width="12" style="3" bestFit="1" customWidth="1"/>
    <col min="3" max="5" width="15.7109375" style="3" customWidth="1"/>
    <col min="6" max="11" width="8.85546875" style="3" customWidth="1"/>
    <col min="12" max="16384" width="8.85546875" style="3"/>
  </cols>
  <sheetData>
    <row r="1" spans="1:5" ht="19.899999999999999" customHeight="1" thickBot="1" x14ac:dyDescent="0.3">
      <c r="A1" s="16" t="s">
        <v>77</v>
      </c>
      <c r="B1" s="2" t="s">
        <v>2</v>
      </c>
      <c r="C1" s="2" t="s">
        <v>4</v>
      </c>
      <c r="D1" s="2" t="s">
        <v>5</v>
      </c>
    </row>
    <row r="2" spans="1:5" ht="15" customHeight="1" thickTop="1" x14ac:dyDescent="0.25">
      <c r="A2" s="3" t="s">
        <v>39</v>
      </c>
      <c r="B2" s="7">
        <v>68328325</v>
      </c>
      <c r="C2" s="9">
        <v>-2643480</v>
      </c>
      <c r="D2" s="10">
        <f t="shared" ref="D2:D10" si="0">+C2/(B2-C2)</f>
        <v>-3.7246903893736395E-2</v>
      </c>
      <c r="E2" s="17">
        <f t="shared" ref="E2:E10" si="1">+B2/$B$11</f>
        <v>0.20255274173002727</v>
      </c>
    </row>
    <row r="3" spans="1:5" ht="15" customHeight="1" x14ac:dyDescent="0.25">
      <c r="A3" s="3" t="s">
        <v>40</v>
      </c>
      <c r="B3" s="7">
        <v>164756612</v>
      </c>
      <c r="C3" s="9">
        <v>11977164</v>
      </c>
      <c r="D3" s="10">
        <f t="shared" si="0"/>
        <v>7.839512550143525E-2</v>
      </c>
      <c r="E3" s="17">
        <f t="shared" si="1"/>
        <v>0.48840511572251055</v>
      </c>
    </row>
    <row r="4" spans="1:5" ht="15" customHeight="1" x14ac:dyDescent="0.25">
      <c r="A4" s="3" t="s">
        <v>41</v>
      </c>
      <c r="B4" s="7">
        <v>12837330</v>
      </c>
      <c r="C4" s="9">
        <v>512379</v>
      </c>
      <c r="D4" s="10">
        <f t="shared" si="0"/>
        <v>4.1572497935285911E-2</v>
      </c>
      <c r="E4" s="17">
        <f t="shared" si="1"/>
        <v>3.8055028979462481E-2</v>
      </c>
    </row>
    <row r="5" spans="1:5" ht="15" customHeight="1" x14ac:dyDescent="0.25">
      <c r="A5" s="3" t="s">
        <v>42</v>
      </c>
      <c r="B5" s="7">
        <v>2167776</v>
      </c>
      <c r="C5" s="9">
        <v>66493</v>
      </c>
      <c r="D5" s="10">
        <f t="shared" si="0"/>
        <v>3.1644000355972993E-2</v>
      </c>
      <c r="E5" s="17">
        <f t="shared" si="1"/>
        <v>6.4261632676719587E-3</v>
      </c>
    </row>
    <row r="6" spans="1:5" ht="15" customHeight="1" x14ac:dyDescent="0.25">
      <c r="A6" s="3" t="s">
        <v>43</v>
      </c>
      <c r="B6" s="7">
        <v>12390078</v>
      </c>
      <c r="C6" s="9">
        <v>2100243</v>
      </c>
      <c r="D6" s="10">
        <f t="shared" si="0"/>
        <v>0.20410852069056501</v>
      </c>
      <c r="E6" s="17">
        <f t="shared" si="1"/>
        <v>3.6729193480871843E-2</v>
      </c>
    </row>
    <row r="7" spans="1:5" ht="15" customHeight="1" x14ac:dyDescent="0.25">
      <c r="A7" s="3" t="s">
        <v>44</v>
      </c>
      <c r="B7" s="7">
        <v>21190270</v>
      </c>
      <c r="C7" s="9">
        <v>17667</v>
      </c>
      <c r="D7" s="10">
        <f t="shared" si="0"/>
        <v>8.3442739657471501E-4</v>
      </c>
      <c r="E7" s="17">
        <f t="shared" si="1"/>
        <v>6.2816515500702594E-2</v>
      </c>
    </row>
    <row r="8" spans="1:5" ht="15" customHeight="1" x14ac:dyDescent="0.25">
      <c r="A8" s="3" t="s">
        <v>45</v>
      </c>
      <c r="B8" s="7">
        <v>12522608</v>
      </c>
      <c r="C8" s="9">
        <v>-1073756</v>
      </c>
      <c r="D8" s="10">
        <f t="shared" si="0"/>
        <v>-7.8973760926082881E-2</v>
      </c>
      <c r="E8" s="17">
        <f t="shared" si="1"/>
        <v>3.7122065907665279E-2</v>
      </c>
    </row>
    <row r="9" spans="1:5" ht="15" customHeight="1" x14ac:dyDescent="0.25">
      <c r="A9" s="3" t="s">
        <v>46</v>
      </c>
      <c r="B9" s="7">
        <v>11216520</v>
      </c>
      <c r="C9" s="9">
        <v>-7041531</v>
      </c>
      <c r="D9" s="10">
        <f t="shared" si="0"/>
        <v>-0.38566717772888243</v>
      </c>
      <c r="E9" s="17">
        <f t="shared" si="1"/>
        <v>3.3250293764257872E-2</v>
      </c>
    </row>
    <row r="10" spans="1:5" ht="15" customHeight="1" x14ac:dyDescent="0.25">
      <c r="A10" s="3" t="s">
        <v>36</v>
      </c>
      <c r="B10" s="7">
        <v>31926448</v>
      </c>
      <c r="C10" s="9">
        <v>-1645755</v>
      </c>
      <c r="D10" s="10">
        <f t="shared" si="0"/>
        <v>-4.902135853283146E-2</v>
      </c>
      <c r="E10" s="17">
        <f t="shared" si="1"/>
        <v>9.4642881646830143E-2</v>
      </c>
    </row>
    <row r="11" spans="1:5" ht="15" customHeight="1" thickBot="1" x14ac:dyDescent="0.3">
      <c r="A11" s="11" t="s">
        <v>64</v>
      </c>
      <c r="B11" s="12">
        <f>+SUM(B2:B10)</f>
        <v>337335967</v>
      </c>
      <c r="C11" s="14">
        <f>+SUM(C2:C10)</f>
        <v>2269424</v>
      </c>
      <c r="D11" s="15">
        <f t="shared" ref="D11" si="2">+C11/(B11-C11)</f>
        <v>6.7730546287338511E-3</v>
      </c>
    </row>
    <row r="12" spans="1:5" ht="15" customHeight="1" x14ac:dyDescent="0.25">
      <c r="C12" s="7"/>
    </row>
    <row r="13" spans="1:5" ht="15" customHeight="1" x14ac:dyDescent="0.25">
      <c r="C13" s="7"/>
    </row>
    <row r="14" spans="1:5" ht="15" customHeight="1" x14ac:dyDescent="0.25">
      <c r="C14" s="7"/>
    </row>
    <row r="15" spans="1:5" ht="15" customHeight="1" x14ac:dyDescent="0.25">
      <c r="D15" s="8"/>
    </row>
    <row r="16" spans="1:5" ht="15" customHeight="1" x14ac:dyDescent="0.25">
      <c r="D16" s="8"/>
    </row>
    <row r="17" spans="1:6" ht="15" customHeight="1" x14ac:dyDescent="0.25">
      <c r="D17" s="8"/>
    </row>
    <row r="18" spans="1:6" ht="15" customHeight="1" x14ac:dyDescent="0.25">
      <c r="D18" s="8"/>
    </row>
    <row r="19" spans="1:6" ht="15" customHeight="1" x14ac:dyDescent="0.25">
      <c r="D19" s="8"/>
    </row>
    <row r="26" spans="1:6" ht="15" customHeight="1" x14ac:dyDescent="0.25">
      <c r="F26" s="18"/>
    </row>
    <row r="29" spans="1:6" ht="12.75" x14ac:dyDescent="0.25">
      <c r="A29" s="18" t="s">
        <v>82</v>
      </c>
    </row>
    <row r="32" spans="1:6" ht="15" customHeight="1" x14ac:dyDescent="0.25">
      <c r="A32" s="5" t="s">
        <v>274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9"/>
  <sheetViews>
    <sheetView zoomScale="80" zoomScaleNormal="80" workbookViewId="0"/>
  </sheetViews>
  <sheetFormatPr defaultColWidth="8.85546875" defaultRowHeight="15" customHeight="1" x14ac:dyDescent="0.2"/>
  <cols>
    <col min="1" max="1" width="20.28515625" style="19" bestFit="1" customWidth="1"/>
    <col min="2" max="5" width="16.85546875" style="19" customWidth="1"/>
    <col min="6" max="16384" width="8.85546875" style="19"/>
  </cols>
  <sheetData>
    <row r="1" spans="1:5" ht="19.899999999999999" customHeight="1" thickBot="1" x14ac:dyDescent="0.25">
      <c r="A1" s="30" t="s">
        <v>47</v>
      </c>
      <c r="B1" s="31" t="s">
        <v>48</v>
      </c>
      <c r="C1" s="31" t="s">
        <v>49</v>
      </c>
      <c r="D1" s="31" t="s">
        <v>2</v>
      </c>
      <c r="E1" s="31" t="s">
        <v>50</v>
      </c>
    </row>
    <row r="2" spans="1:5" ht="15" customHeight="1" thickTop="1" x14ac:dyDescent="0.2">
      <c r="A2" s="20" t="s">
        <v>51</v>
      </c>
      <c r="B2" s="26">
        <v>817</v>
      </c>
      <c r="C2" s="27">
        <f t="shared" ref="C2:C14" si="0">+B2/$B$15</f>
        <v>3.5274815422477443E-2</v>
      </c>
      <c r="D2" s="26">
        <v>13908</v>
      </c>
      <c r="E2" s="27">
        <f>+D2/$D$15</f>
        <v>9.6440928457454448E-6</v>
      </c>
    </row>
    <row r="3" spans="1:5" ht="15" customHeight="1" x14ac:dyDescent="0.2">
      <c r="A3" s="20" t="s">
        <v>52</v>
      </c>
      <c r="B3" s="26">
        <v>527</v>
      </c>
      <c r="C3" s="27">
        <f t="shared" si="0"/>
        <v>2.2753767108501358E-2</v>
      </c>
      <c r="D3" s="26">
        <v>45871</v>
      </c>
      <c r="E3" s="27">
        <f t="shared" ref="E3:E14" si="1">+D3/$D$15</f>
        <v>3.1807893509288851E-5</v>
      </c>
    </row>
    <row r="4" spans="1:5" ht="15" customHeight="1" x14ac:dyDescent="0.2">
      <c r="A4" s="20" t="s">
        <v>53</v>
      </c>
      <c r="B4" s="26">
        <v>3768</v>
      </c>
      <c r="C4" s="27">
        <f t="shared" si="0"/>
        <v>0.16268727602435129</v>
      </c>
      <c r="D4" s="26">
        <v>1193803</v>
      </c>
      <c r="E4" s="27">
        <f t="shared" si="1"/>
        <v>8.2780751880424572E-4</v>
      </c>
    </row>
    <row r="5" spans="1:5" ht="15" customHeight="1" x14ac:dyDescent="0.2">
      <c r="A5" s="20" t="s">
        <v>54</v>
      </c>
      <c r="B5" s="26">
        <v>4572</v>
      </c>
      <c r="C5" s="27">
        <f t="shared" si="0"/>
        <v>0.19740080307413324</v>
      </c>
      <c r="D5" s="26">
        <v>3907167</v>
      </c>
      <c r="E5" s="27">
        <f t="shared" si="1"/>
        <v>2.7093098441064636E-3</v>
      </c>
    </row>
    <row r="6" spans="1:5" ht="15" customHeight="1" x14ac:dyDescent="0.2">
      <c r="A6" s="20" t="s">
        <v>55</v>
      </c>
      <c r="B6" s="26">
        <v>9760</v>
      </c>
      <c r="C6" s="27">
        <f t="shared" si="0"/>
        <v>0.42139803980829843</v>
      </c>
      <c r="D6" s="26">
        <v>25142770</v>
      </c>
      <c r="E6" s="27">
        <f t="shared" si="1"/>
        <v>1.743451310607012E-2</v>
      </c>
    </row>
    <row r="7" spans="1:5" ht="15" customHeight="1" x14ac:dyDescent="0.2">
      <c r="A7" s="20" t="s">
        <v>56</v>
      </c>
      <c r="B7" s="26">
        <v>1638</v>
      </c>
      <c r="C7" s="27">
        <f t="shared" si="0"/>
        <v>7.0722334959630415E-2</v>
      </c>
      <c r="D7" s="26">
        <v>12256362</v>
      </c>
      <c r="E7" s="27">
        <f t="shared" si="1"/>
        <v>8.498813134819266E-3</v>
      </c>
    </row>
    <row r="8" spans="1:5" ht="15" customHeight="1" x14ac:dyDescent="0.2">
      <c r="A8" s="20" t="s">
        <v>57</v>
      </c>
      <c r="B8" s="26">
        <v>1254</v>
      </c>
      <c r="C8" s="27">
        <f t="shared" si="0"/>
        <v>5.4142739950779326E-2</v>
      </c>
      <c r="D8" s="26">
        <v>26991393</v>
      </c>
      <c r="E8" s="27">
        <f t="shared" si="1"/>
        <v>1.871638626172014E-2</v>
      </c>
    </row>
    <row r="9" spans="1:5" ht="15" customHeight="1" x14ac:dyDescent="0.2">
      <c r="A9" s="20" t="s">
        <v>58</v>
      </c>
      <c r="B9" s="26">
        <v>193</v>
      </c>
      <c r="C9" s="27">
        <f t="shared" si="0"/>
        <v>8.3329735330944267E-3</v>
      </c>
      <c r="D9" s="26">
        <v>13573604</v>
      </c>
      <c r="E9" s="27">
        <f t="shared" si="1"/>
        <v>9.4122157914424617E-3</v>
      </c>
    </row>
    <row r="10" spans="1:5" ht="15" customHeight="1" x14ac:dyDescent="0.2">
      <c r="A10" s="20" t="s">
        <v>59</v>
      </c>
      <c r="B10" s="26">
        <v>355</v>
      </c>
      <c r="C10" s="27">
        <f t="shared" si="0"/>
        <v>1.5327490177453478E-2</v>
      </c>
      <c r="D10" s="26">
        <v>84534190</v>
      </c>
      <c r="E10" s="27">
        <f t="shared" si="1"/>
        <v>5.8617743528896045E-2</v>
      </c>
    </row>
    <row r="11" spans="1:5" ht="15" customHeight="1" x14ac:dyDescent="0.2">
      <c r="A11" s="20" t="s">
        <v>60</v>
      </c>
      <c r="B11" s="26">
        <v>108</v>
      </c>
      <c r="C11" s="27">
        <f t="shared" si="0"/>
        <v>4.6630110962393679E-3</v>
      </c>
      <c r="D11" s="26">
        <v>78360706</v>
      </c>
      <c r="E11" s="27">
        <f t="shared" si="1"/>
        <v>5.4336922930842836E-2</v>
      </c>
    </row>
    <row r="12" spans="1:5" ht="15" customHeight="1" x14ac:dyDescent="0.2">
      <c r="A12" s="20" t="s">
        <v>61</v>
      </c>
      <c r="B12" s="26">
        <v>129</v>
      </c>
      <c r="C12" s="27">
        <f t="shared" si="0"/>
        <v>5.5697076982859119E-3</v>
      </c>
      <c r="D12" s="26">
        <v>258609896</v>
      </c>
      <c r="E12" s="27">
        <f t="shared" si="1"/>
        <v>0.17932541327671656</v>
      </c>
    </row>
    <row r="13" spans="1:5" ht="15" customHeight="1" x14ac:dyDescent="0.2">
      <c r="A13" s="20" t="s">
        <v>62</v>
      </c>
      <c r="B13" s="26">
        <v>19</v>
      </c>
      <c r="C13" s="27">
        <f t="shared" si="0"/>
        <v>8.2034454470877774E-4</v>
      </c>
      <c r="D13" s="26">
        <v>124274525</v>
      </c>
      <c r="E13" s="27">
        <f t="shared" si="1"/>
        <v>8.6174508014158296E-2</v>
      </c>
    </row>
    <row r="14" spans="1:5" ht="15" customHeight="1" x14ac:dyDescent="0.2">
      <c r="A14" s="20" t="s">
        <v>63</v>
      </c>
      <c r="B14" s="26">
        <v>21</v>
      </c>
      <c r="C14" s="27">
        <f t="shared" si="0"/>
        <v>9.0669660204654372E-4</v>
      </c>
      <c r="D14" s="26">
        <v>813222112</v>
      </c>
      <c r="E14" s="27">
        <f t="shared" si="1"/>
        <v>0.56390491460606851</v>
      </c>
    </row>
    <row r="15" spans="1:5" ht="15" customHeight="1" x14ac:dyDescent="0.2">
      <c r="A15" s="23" t="s">
        <v>64</v>
      </c>
      <c r="B15" s="28">
        <f>SUM(B2:B14)</f>
        <v>23161</v>
      </c>
      <c r="C15" s="29">
        <v>0.99999999999999978</v>
      </c>
      <c r="D15" s="28">
        <f>SUM(D2:D14)</f>
        <v>1442126307</v>
      </c>
      <c r="E15" s="29">
        <v>1</v>
      </c>
    </row>
    <row r="16" spans="1:5" ht="15" customHeight="1" x14ac:dyDescent="0.2">
      <c r="A16" s="20" t="s">
        <v>65</v>
      </c>
      <c r="B16" s="21"/>
      <c r="C16" s="22"/>
      <c r="D16" s="26">
        <v>47412438</v>
      </c>
      <c r="E16" s="22"/>
    </row>
    <row r="17" spans="1:5" ht="15" customHeight="1" x14ac:dyDescent="0.2">
      <c r="A17" s="23" t="s">
        <v>66</v>
      </c>
      <c r="B17" s="24"/>
      <c r="C17" s="25"/>
      <c r="D17" s="28">
        <v>1489538745</v>
      </c>
      <c r="E17" s="25"/>
    </row>
    <row r="19" spans="1:5" ht="15" customHeight="1" x14ac:dyDescent="0.2">
      <c r="A19" s="32" t="s">
        <v>246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14"/>
  <sheetViews>
    <sheetView zoomScale="80" zoomScaleNormal="80" workbookViewId="0"/>
  </sheetViews>
  <sheetFormatPr defaultColWidth="8.85546875" defaultRowHeight="15" customHeight="1" x14ac:dyDescent="0.25"/>
  <cols>
    <col min="1" max="1" width="8.28515625" style="3" customWidth="1"/>
    <col min="2" max="2" width="49.28515625" style="3" bestFit="1" customWidth="1"/>
    <col min="3" max="3" width="15.7109375" style="3" bestFit="1" customWidth="1"/>
    <col min="4" max="4" width="14.85546875" style="3" bestFit="1" customWidth="1"/>
    <col min="5" max="16384" width="8.85546875" style="3"/>
  </cols>
  <sheetData>
    <row r="1" spans="1:8" ht="19.899999999999999" customHeight="1" thickBot="1" x14ac:dyDescent="0.3">
      <c r="A1" s="1" t="s">
        <v>0</v>
      </c>
      <c r="B1" s="1" t="s">
        <v>1</v>
      </c>
      <c r="C1" s="1" t="s">
        <v>67</v>
      </c>
      <c r="D1" s="1" t="s">
        <v>38</v>
      </c>
      <c r="F1" s="5" t="s">
        <v>274</v>
      </c>
      <c r="H1" s="4"/>
    </row>
    <row r="2" spans="1:8" ht="15" customHeight="1" thickTop="1" x14ac:dyDescent="0.25">
      <c r="A2" s="6">
        <v>1</v>
      </c>
      <c r="B2" s="3" t="s">
        <v>8</v>
      </c>
      <c r="C2" s="3" t="s">
        <v>69</v>
      </c>
      <c r="D2" s="3" t="s">
        <v>83</v>
      </c>
    </row>
    <row r="3" spans="1:8" ht="15" customHeight="1" x14ac:dyDescent="0.25">
      <c r="A3" s="6">
        <v>2</v>
      </c>
      <c r="B3" s="3" t="s">
        <v>10</v>
      </c>
      <c r="C3" s="3" t="s">
        <v>35</v>
      </c>
      <c r="D3" s="3" t="s">
        <v>83</v>
      </c>
    </row>
    <row r="4" spans="1:8" ht="15" customHeight="1" x14ac:dyDescent="0.25">
      <c r="A4" s="6">
        <v>3</v>
      </c>
      <c r="B4" s="3" t="s">
        <v>7</v>
      </c>
      <c r="C4" s="3" t="s">
        <v>69</v>
      </c>
      <c r="D4" s="3" t="s">
        <v>84</v>
      </c>
    </row>
    <row r="5" spans="1:8" ht="15" customHeight="1" x14ac:dyDescent="0.25">
      <c r="A5" s="6">
        <v>4</v>
      </c>
      <c r="B5" s="3" t="s">
        <v>6</v>
      </c>
      <c r="C5" s="3" t="s">
        <v>68</v>
      </c>
      <c r="D5" s="3" t="s">
        <v>85</v>
      </c>
    </row>
    <row r="6" spans="1:8" ht="15" customHeight="1" x14ac:dyDescent="0.25">
      <c r="A6" s="6">
        <v>5</v>
      </c>
      <c r="B6" s="3" t="s">
        <v>12</v>
      </c>
      <c r="C6" s="3" t="s">
        <v>70</v>
      </c>
      <c r="D6" s="3" t="s">
        <v>83</v>
      </c>
    </row>
    <row r="7" spans="1:8" ht="15" customHeight="1" x14ac:dyDescent="0.25">
      <c r="A7" s="6">
        <v>6</v>
      </c>
      <c r="B7" s="3" t="s">
        <v>120</v>
      </c>
      <c r="C7" s="3" t="s">
        <v>71</v>
      </c>
      <c r="D7" s="3" t="s">
        <v>88</v>
      </c>
    </row>
    <row r="8" spans="1:8" ht="15" customHeight="1" x14ac:dyDescent="0.25">
      <c r="A8" s="6">
        <v>7</v>
      </c>
      <c r="B8" s="3" t="s">
        <v>165</v>
      </c>
      <c r="C8" s="3" t="s">
        <v>69</v>
      </c>
      <c r="D8" s="3" t="s">
        <v>74</v>
      </c>
    </row>
    <row r="9" spans="1:8" ht="15" customHeight="1" x14ac:dyDescent="0.25">
      <c r="A9" s="6">
        <v>8</v>
      </c>
      <c r="B9" s="3" t="s">
        <v>11</v>
      </c>
      <c r="C9" s="3" t="s">
        <v>35</v>
      </c>
      <c r="D9" s="3" t="s">
        <v>83</v>
      </c>
    </row>
    <row r="10" spans="1:8" ht="15" customHeight="1" x14ac:dyDescent="0.25">
      <c r="A10" s="6">
        <v>9</v>
      </c>
      <c r="B10" s="3" t="s">
        <v>9</v>
      </c>
      <c r="C10" s="3" t="s">
        <v>35</v>
      </c>
      <c r="D10" s="3" t="s">
        <v>85</v>
      </c>
    </row>
    <row r="11" spans="1:8" ht="15" customHeight="1" x14ac:dyDescent="0.25">
      <c r="A11" s="6">
        <v>10</v>
      </c>
      <c r="B11" s="3" t="s">
        <v>101</v>
      </c>
      <c r="C11" s="3" t="s">
        <v>68</v>
      </c>
      <c r="D11" s="3" t="s">
        <v>85</v>
      </c>
    </row>
    <row r="12" spans="1:8" ht="15" customHeight="1" x14ac:dyDescent="0.25">
      <c r="A12" s="6">
        <v>11</v>
      </c>
      <c r="B12" s="3" t="s">
        <v>235</v>
      </c>
      <c r="C12" s="3" t="s">
        <v>68</v>
      </c>
      <c r="D12" s="3" t="s">
        <v>83</v>
      </c>
    </row>
    <row r="13" spans="1:8" ht="15" customHeight="1" x14ac:dyDescent="0.25">
      <c r="A13" s="6">
        <v>12</v>
      </c>
      <c r="B13" s="3" t="s">
        <v>126</v>
      </c>
      <c r="C13" s="3" t="s">
        <v>70</v>
      </c>
      <c r="D13" s="3" t="s">
        <v>85</v>
      </c>
    </row>
    <row r="14" spans="1:8" ht="15" customHeight="1" x14ac:dyDescent="0.25">
      <c r="A14" s="6">
        <v>13</v>
      </c>
      <c r="B14" s="3" t="s">
        <v>202</v>
      </c>
      <c r="C14" s="3" t="s">
        <v>71</v>
      </c>
      <c r="D14" s="3" t="s">
        <v>85</v>
      </c>
    </row>
    <row r="15" spans="1:8" ht="15" customHeight="1" x14ac:dyDescent="0.25">
      <c r="A15" s="6">
        <v>14</v>
      </c>
      <c r="B15" s="3" t="s">
        <v>128</v>
      </c>
      <c r="C15" s="3" t="s">
        <v>68</v>
      </c>
      <c r="D15" s="3" t="s">
        <v>85</v>
      </c>
    </row>
    <row r="16" spans="1:8" ht="15" customHeight="1" x14ac:dyDescent="0.25">
      <c r="A16" s="6">
        <v>15</v>
      </c>
      <c r="B16" s="3" t="s">
        <v>15</v>
      </c>
      <c r="C16" s="3" t="s">
        <v>71</v>
      </c>
      <c r="D16" s="3" t="s">
        <v>43</v>
      </c>
    </row>
    <row r="17" spans="1:4" ht="15" customHeight="1" x14ac:dyDescent="0.25">
      <c r="A17" s="6">
        <v>16</v>
      </c>
      <c r="B17" s="3" t="s">
        <v>16</v>
      </c>
      <c r="C17" s="3" t="s">
        <v>35</v>
      </c>
      <c r="D17" s="3" t="s">
        <v>85</v>
      </c>
    </row>
    <row r="18" spans="1:4" ht="15" customHeight="1" x14ac:dyDescent="0.25">
      <c r="A18" s="6">
        <v>17</v>
      </c>
      <c r="B18" s="3" t="s">
        <v>161</v>
      </c>
      <c r="C18" s="3" t="s">
        <v>34</v>
      </c>
      <c r="D18" s="3" t="s">
        <v>74</v>
      </c>
    </row>
    <row r="19" spans="1:4" ht="15" customHeight="1" x14ac:dyDescent="0.25">
      <c r="A19" s="6">
        <v>18</v>
      </c>
      <c r="B19" s="3" t="s">
        <v>97</v>
      </c>
      <c r="C19" s="3" t="s">
        <v>69</v>
      </c>
      <c r="D19" s="3" t="s">
        <v>41</v>
      </c>
    </row>
    <row r="20" spans="1:4" ht="15" customHeight="1" x14ac:dyDescent="0.25">
      <c r="A20" s="6">
        <v>19</v>
      </c>
      <c r="B20" s="3" t="s">
        <v>133</v>
      </c>
      <c r="C20" s="3" t="s">
        <v>69</v>
      </c>
      <c r="D20" s="3" t="s">
        <v>95</v>
      </c>
    </row>
    <row r="21" spans="1:4" ht="15" customHeight="1" x14ac:dyDescent="0.25">
      <c r="A21" s="6">
        <v>20</v>
      </c>
      <c r="B21" s="3" t="s">
        <v>22</v>
      </c>
      <c r="C21" s="3" t="s">
        <v>35</v>
      </c>
      <c r="D21" s="3" t="s">
        <v>83</v>
      </c>
    </row>
    <row r="22" spans="1:4" ht="15" customHeight="1" x14ac:dyDescent="0.25">
      <c r="A22" s="6">
        <v>21</v>
      </c>
      <c r="B22" s="3" t="s">
        <v>218</v>
      </c>
      <c r="C22" s="3" t="s">
        <v>69</v>
      </c>
      <c r="D22" s="3" t="s">
        <v>83</v>
      </c>
    </row>
    <row r="23" spans="1:4" ht="15" customHeight="1" x14ac:dyDescent="0.25">
      <c r="A23" s="6">
        <v>22</v>
      </c>
      <c r="B23" s="3" t="s">
        <v>17</v>
      </c>
      <c r="C23" s="3" t="s">
        <v>68</v>
      </c>
      <c r="D23" s="3" t="s">
        <v>41</v>
      </c>
    </row>
    <row r="24" spans="1:4" ht="15" customHeight="1" x14ac:dyDescent="0.25">
      <c r="A24" s="6">
        <v>23</v>
      </c>
      <c r="B24" s="3" t="s">
        <v>29</v>
      </c>
      <c r="C24" s="3" t="s">
        <v>35</v>
      </c>
      <c r="D24" s="3" t="s">
        <v>83</v>
      </c>
    </row>
    <row r="25" spans="1:4" ht="15" customHeight="1" x14ac:dyDescent="0.25">
      <c r="A25" s="6">
        <v>24</v>
      </c>
      <c r="B25" s="3" t="s">
        <v>243</v>
      </c>
      <c r="C25" s="3" t="s">
        <v>68</v>
      </c>
      <c r="D25" s="3" t="s">
        <v>85</v>
      </c>
    </row>
    <row r="26" spans="1:4" ht="15" customHeight="1" x14ac:dyDescent="0.25">
      <c r="A26" s="6">
        <v>25</v>
      </c>
      <c r="B26" s="3" t="s">
        <v>159</v>
      </c>
      <c r="C26" s="3" t="s">
        <v>247</v>
      </c>
      <c r="D26" s="3" t="s">
        <v>74</v>
      </c>
    </row>
    <row r="27" spans="1:4" ht="15" customHeight="1" x14ac:dyDescent="0.25">
      <c r="A27" s="6">
        <v>26</v>
      </c>
      <c r="B27" s="3" t="s">
        <v>27</v>
      </c>
      <c r="C27" s="3" t="s">
        <v>70</v>
      </c>
      <c r="D27" s="3" t="s">
        <v>85</v>
      </c>
    </row>
    <row r="28" spans="1:4" ht="15" customHeight="1" x14ac:dyDescent="0.25">
      <c r="A28" s="6">
        <v>27</v>
      </c>
      <c r="B28" s="3" t="s">
        <v>108</v>
      </c>
      <c r="C28" s="3" t="s">
        <v>71</v>
      </c>
      <c r="D28" s="3" t="s">
        <v>90</v>
      </c>
    </row>
    <row r="29" spans="1:4" ht="15" customHeight="1" x14ac:dyDescent="0.25">
      <c r="A29" s="6">
        <v>28</v>
      </c>
      <c r="B29" s="3" t="s">
        <v>111</v>
      </c>
      <c r="C29" s="3" t="s">
        <v>35</v>
      </c>
      <c r="D29" s="3" t="s">
        <v>90</v>
      </c>
    </row>
    <row r="30" spans="1:4" ht="15" customHeight="1" x14ac:dyDescent="0.25">
      <c r="A30" s="6">
        <v>29</v>
      </c>
      <c r="B30" s="3" t="s">
        <v>142</v>
      </c>
      <c r="C30" s="3" t="s">
        <v>71</v>
      </c>
      <c r="D30" s="3" t="s">
        <v>43</v>
      </c>
    </row>
    <row r="31" spans="1:4" ht="15" customHeight="1" x14ac:dyDescent="0.25">
      <c r="A31" s="6">
        <v>30</v>
      </c>
      <c r="B31" s="3" t="s">
        <v>265</v>
      </c>
      <c r="C31" s="3" t="s">
        <v>68</v>
      </c>
      <c r="D31" s="3" t="s">
        <v>43</v>
      </c>
    </row>
    <row r="32" spans="1:4" ht="15" customHeight="1" x14ac:dyDescent="0.25">
      <c r="A32" s="6">
        <v>31</v>
      </c>
      <c r="B32" s="3" t="s">
        <v>200</v>
      </c>
      <c r="D32" s="3" t="s">
        <v>85</v>
      </c>
    </row>
    <row r="33" spans="1:4" ht="15" customHeight="1" x14ac:dyDescent="0.25">
      <c r="A33" s="6">
        <v>32</v>
      </c>
      <c r="B33" s="3" t="s">
        <v>158</v>
      </c>
      <c r="C33" s="3" t="s">
        <v>68</v>
      </c>
      <c r="D33" s="3" t="s">
        <v>83</v>
      </c>
    </row>
    <row r="34" spans="1:4" ht="15" customHeight="1" x14ac:dyDescent="0.25">
      <c r="A34" s="6">
        <v>33</v>
      </c>
      <c r="B34" s="3" t="s">
        <v>19</v>
      </c>
      <c r="C34" s="3" t="s">
        <v>69</v>
      </c>
      <c r="D34" s="3" t="s">
        <v>83</v>
      </c>
    </row>
    <row r="35" spans="1:4" ht="15" customHeight="1" x14ac:dyDescent="0.25">
      <c r="A35" s="6">
        <v>34</v>
      </c>
      <c r="B35" s="3" t="s">
        <v>28</v>
      </c>
      <c r="C35" s="3" t="s">
        <v>69</v>
      </c>
      <c r="D35" s="3" t="s">
        <v>85</v>
      </c>
    </row>
    <row r="36" spans="1:4" ht="15" customHeight="1" x14ac:dyDescent="0.25">
      <c r="A36" s="6">
        <v>35</v>
      </c>
      <c r="B36" s="3" t="s">
        <v>194</v>
      </c>
      <c r="C36" s="3" t="s">
        <v>35</v>
      </c>
      <c r="D36" s="3" t="s">
        <v>74</v>
      </c>
    </row>
    <row r="37" spans="1:4" ht="15" customHeight="1" x14ac:dyDescent="0.25">
      <c r="A37" s="6">
        <v>36</v>
      </c>
      <c r="B37" s="3" t="s">
        <v>23</v>
      </c>
      <c r="C37" s="3" t="s">
        <v>35</v>
      </c>
      <c r="D37" s="3" t="s">
        <v>83</v>
      </c>
    </row>
    <row r="38" spans="1:4" ht="15" customHeight="1" x14ac:dyDescent="0.25">
      <c r="A38" s="6">
        <v>37</v>
      </c>
      <c r="B38" s="3" t="s">
        <v>14</v>
      </c>
      <c r="C38" s="3" t="s">
        <v>68</v>
      </c>
      <c r="D38" s="3" t="s">
        <v>41</v>
      </c>
    </row>
    <row r="39" spans="1:4" ht="15" customHeight="1" x14ac:dyDescent="0.25">
      <c r="A39" s="6">
        <v>38</v>
      </c>
      <c r="B39" s="3" t="s">
        <v>136</v>
      </c>
      <c r="C39" s="3" t="s">
        <v>69</v>
      </c>
      <c r="D39" s="3" t="s">
        <v>41</v>
      </c>
    </row>
    <row r="40" spans="1:4" ht="15" customHeight="1" x14ac:dyDescent="0.25">
      <c r="A40" s="6">
        <v>39</v>
      </c>
      <c r="B40" s="3" t="s">
        <v>98</v>
      </c>
      <c r="C40" s="3" t="s">
        <v>35</v>
      </c>
      <c r="D40" s="3" t="s">
        <v>83</v>
      </c>
    </row>
    <row r="41" spans="1:4" ht="15" customHeight="1" x14ac:dyDescent="0.25">
      <c r="A41" s="6">
        <v>40</v>
      </c>
      <c r="B41" s="3" t="s">
        <v>18</v>
      </c>
      <c r="C41" s="3" t="s">
        <v>71</v>
      </c>
      <c r="D41" s="3" t="s">
        <v>90</v>
      </c>
    </row>
    <row r="42" spans="1:4" ht="15" customHeight="1" x14ac:dyDescent="0.25">
      <c r="A42" s="6">
        <v>41</v>
      </c>
      <c r="B42" s="3" t="s">
        <v>259</v>
      </c>
      <c r="C42" s="3" t="s">
        <v>71</v>
      </c>
      <c r="D42" s="3" t="s">
        <v>91</v>
      </c>
    </row>
    <row r="43" spans="1:4" ht="15" customHeight="1" x14ac:dyDescent="0.25">
      <c r="A43" s="6">
        <v>42</v>
      </c>
      <c r="B43" s="3" t="s">
        <v>113</v>
      </c>
      <c r="C43" s="3" t="s">
        <v>35</v>
      </c>
      <c r="D43" s="3" t="s">
        <v>85</v>
      </c>
    </row>
    <row r="44" spans="1:4" ht="15" customHeight="1" x14ac:dyDescent="0.25">
      <c r="A44" s="6">
        <v>43</v>
      </c>
      <c r="B44" s="3" t="s">
        <v>211</v>
      </c>
      <c r="C44" s="3" t="s">
        <v>34</v>
      </c>
      <c r="D44" s="3" t="s">
        <v>83</v>
      </c>
    </row>
    <row r="45" spans="1:4" ht="15" customHeight="1" x14ac:dyDescent="0.25">
      <c r="A45" s="6">
        <v>44</v>
      </c>
      <c r="B45" s="3" t="s">
        <v>266</v>
      </c>
      <c r="C45" s="3" t="s">
        <v>68</v>
      </c>
      <c r="D45" s="3" t="s">
        <v>88</v>
      </c>
    </row>
    <row r="46" spans="1:4" ht="15" customHeight="1" x14ac:dyDescent="0.25">
      <c r="A46" s="6">
        <v>45</v>
      </c>
      <c r="B46" s="3" t="s">
        <v>134</v>
      </c>
      <c r="C46" s="3" t="s">
        <v>35</v>
      </c>
      <c r="D46" s="3" t="s">
        <v>83</v>
      </c>
    </row>
    <row r="47" spans="1:4" ht="15" customHeight="1" x14ac:dyDescent="0.25">
      <c r="A47" s="6">
        <v>46</v>
      </c>
      <c r="B47" s="3" t="s">
        <v>220</v>
      </c>
      <c r="C47" s="3" t="s">
        <v>69</v>
      </c>
      <c r="D47" s="3" t="s">
        <v>83</v>
      </c>
    </row>
    <row r="48" spans="1:4" ht="15" customHeight="1" x14ac:dyDescent="0.25">
      <c r="A48" s="6">
        <v>47</v>
      </c>
      <c r="B48" s="3" t="s">
        <v>150</v>
      </c>
      <c r="D48" s="3" t="s">
        <v>41</v>
      </c>
    </row>
    <row r="49" spans="1:4" ht="15" customHeight="1" x14ac:dyDescent="0.25">
      <c r="A49" s="6">
        <v>48</v>
      </c>
      <c r="B49" s="3" t="s">
        <v>193</v>
      </c>
      <c r="C49" s="3" t="s">
        <v>69</v>
      </c>
      <c r="D49" s="3" t="s">
        <v>90</v>
      </c>
    </row>
    <row r="50" spans="1:4" ht="15" customHeight="1" x14ac:dyDescent="0.25">
      <c r="A50" s="6">
        <v>49</v>
      </c>
      <c r="B50" s="3" t="s">
        <v>20</v>
      </c>
      <c r="C50" s="3" t="s">
        <v>72</v>
      </c>
      <c r="D50" s="3" t="s">
        <v>83</v>
      </c>
    </row>
    <row r="51" spans="1:4" ht="15" customHeight="1" x14ac:dyDescent="0.25">
      <c r="A51" s="6">
        <v>50</v>
      </c>
      <c r="B51" s="3" t="s">
        <v>272</v>
      </c>
      <c r="C51" s="3" t="s">
        <v>68</v>
      </c>
      <c r="D51" s="3" t="s">
        <v>75</v>
      </c>
    </row>
    <row r="52" spans="1:4" ht="15" customHeight="1" x14ac:dyDescent="0.25">
      <c r="A52" s="6">
        <v>51</v>
      </c>
      <c r="B52" s="3" t="s">
        <v>124</v>
      </c>
      <c r="D52" s="3" t="s">
        <v>91</v>
      </c>
    </row>
    <row r="53" spans="1:4" ht="15" customHeight="1" x14ac:dyDescent="0.25">
      <c r="A53" s="6">
        <v>52</v>
      </c>
      <c r="B53" s="3" t="s">
        <v>99</v>
      </c>
      <c r="C53" s="3" t="s">
        <v>35</v>
      </c>
      <c r="D53" s="3" t="s">
        <v>83</v>
      </c>
    </row>
    <row r="54" spans="1:4" ht="15" customHeight="1" x14ac:dyDescent="0.25">
      <c r="A54" s="6">
        <v>53</v>
      </c>
      <c r="B54" s="3" t="s">
        <v>152</v>
      </c>
      <c r="C54" s="3" t="s">
        <v>68</v>
      </c>
      <c r="D54" s="3" t="s">
        <v>90</v>
      </c>
    </row>
    <row r="55" spans="1:4" ht="15" customHeight="1" x14ac:dyDescent="0.25">
      <c r="A55" s="6">
        <v>54</v>
      </c>
      <c r="B55" s="3" t="s">
        <v>205</v>
      </c>
      <c r="C55" s="3" t="s">
        <v>68</v>
      </c>
      <c r="D55" s="3" t="s">
        <v>83</v>
      </c>
    </row>
    <row r="56" spans="1:4" ht="15" customHeight="1" x14ac:dyDescent="0.25">
      <c r="A56" s="6">
        <v>55</v>
      </c>
      <c r="B56" s="3" t="s">
        <v>145</v>
      </c>
      <c r="C56" s="3" t="s">
        <v>68</v>
      </c>
      <c r="D56" s="3" t="s">
        <v>85</v>
      </c>
    </row>
    <row r="57" spans="1:4" ht="15" customHeight="1" x14ac:dyDescent="0.25">
      <c r="A57" s="6">
        <v>56</v>
      </c>
      <c r="B57" s="3" t="s">
        <v>219</v>
      </c>
      <c r="C57" s="3" t="s">
        <v>68</v>
      </c>
      <c r="D57" s="3" t="s">
        <v>43</v>
      </c>
    </row>
    <row r="58" spans="1:4" ht="15" customHeight="1" x14ac:dyDescent="0.25">
      <c r="A58" s="6">
        <v>57</v>
      </c>
      <c r="B58" s="3" t="s">
        <v>21</v>
      </c>
      <c r="C58" s="3" t="s">
        <v>69</v>
      </c>
      <c r="D58" s="3" t="s">
        <v>89</v>
      </c>
    </row>
    <row r="59" spans="1:4" ht="15" customHeight="1" x14ac:dyDescent="0.25">
      <c r="A59" s="6">
        <v>58</v>
      </c>
      <c r="B59" s="3" t="s">
        <v>267</v>
      </c>
      <c r="C59" s="3" t="s">
        <v>69</v>
      </c>
      <c r="D59" s="3" t="s">
        <v>90</v>
      </c>
    </row>
    <row r="60" spans="1:4" ht="15" customHeight="1" x14ac:dyDescent="0.25">
      <c r="A60" s="6">
        <v>59</v>
      </c>
      <c r="B60" s="3" t="s">
        <v>30</v>
      </c>
      <c r="C60" s="3" t="s">
        <v>35</v>
      </c>
      <c r="D60" s="3" t="s">
        <v>74</v>
      </c>
    </row>
    <row r="61" spans="1:4" ht="15" customHeight="1" x14ac:dyDescent="0.25">
      <c r="A61" s="6">
        <v>60</v>
      </c>
      <c r="B61" s="3" t="s">
        <v>100</v>
      </c>
      <c r="C61" s="3" t="s">
        <v>71</v>
      </c>
      <c r="D61" s="3" t="s">
        <v>83</v>
      </c>
    </row>
    <row r="62" spans="1:4" ht="15" customHeight="1" x14ac:dyDescent="0.25">
      <c r="A62" s="6">
        <v>61</v>
      </c>
      <c r="B62" s="3" t="s">
        <v>179</v>
      </c>
      <c r="C62" s="3" t="s">
        <v>68</v>
      </c>
      <c r="D62" s="3" t="s">
        <v>43</v>
      </c>
    </row>
    <row r="63" spans="1:4" ht="15" customHeight="1" x14ac:dyDescent="0.25">
      <c r="A63" s="6">
        <v>62</v>
      </c>
      <c r="B63" s="3" t="s">
        <v>223</v>
      </c>
      <c r="C63" s="3" t="s">
        <v>71</v>
      </c>
      <c r="D63" s="3" t="s">
        <v>248</v>
      </c>
    </row>
    <row r="64" spans="1:4" ht="15" customHeight="1" x14ac:dyDescent="0.25">
      <c r="A64" s="6">
        <v>63</v>
      </c>
      <c r="B64" s="3" t="s">
        <v>109</v>
      </c>
      <c r="C64" s="3" t="s">
        <v>71</v>
      </c>
      <c r="D64" s="3" t="s">
        <v>83</v>
      </c>
    </row>
    <row r="65" spans="1:4" ht="15" customHeight="1" x14ac:dyDescent="0.25">
      <c r="A65" s="6">
        <v>64</v>
      </c>
      <c r="B65" s="3" t="s">
        <v>118</v>
      </c>
      <c r="C65" s="3" t="s">
        <v>71</v>
      </c>
      <c r="D65" s="3" t="s">
        <v>83</v>
      </c>
    </row>
    <row r="66" spans="1:4" ht="15" customHeight="1" x14ac:dyDescent="0.25">
      <c r="A66" s="6">
        <v>65</v>
      </c>
      <c r="B66" s="3" t="s">
        <v>203</v>
      </c>
      <c r="D66" s="3" t="s">
        <v>75</v>
      </c>
    </row>
    <row r="67" spans="1:4" ht="15" customHeight="1" x14ac:dyDescent="0.25">
      <c r="A67" s="6">
        <v>66</v>
      </c>
      <c r="B67" s="3" t="s">
        <v>125</v>
      </c>
      <c r="C67" s="3" t="s">
        <v>72</v>
      </c>
      <c r="D67" s="3" t="s">
        <v>41</v>
      </c>
    </row>
    <row r="68" spans="1:4" ht="15" customHeight="1" x14ac:dyDescent="0.25">
      <c r="A68" s="6">
        <v>67</v>
      </c>
      <c r="B68" s="3" t="s">
        <v>208</v>
      </c>
      <c r="C68" s="3" t="s">
        <v>69</v>
      </c>
      <c r="D68" s="3" t="s">
        <v>83</v>
      </c>
    </row>
    <row r="69" spans="1:4" ht="15" customHeight="1" x14ac:dyDescent="0.25">
      <c r="A69" s="6">
        <v>68</v>
      </c>
      <c r="B69" s="3" t="s">
        <v>201</v>
      </c>
      <c r="D69" s="3" t="s">
        <v>83</v>
      </c>
    </row>
    <row r="70" spans="1:4" ht="15" customHeight="1" x14ac:dyDescent="0.25">
      <c r="A70" s="6">
        <v>69</v>
      </c>
      <c r="B70" s="3" t="s">
        <v>151</v>
      </c>
      <c r="C70" s="3" t="s">
        <v>34</v>
      </c>
      <c r="D70" s="3" t="s">
        <v>76</v>
      </c>
    </row>
    <row r="71" spans="1:4" ht="15" customHeight="1" x14ac:dyDescent="0.25">
      <c r="A71" s="6">
        <v>70</v>
      </c>
      <c r="B71" s="3" t="s">
        <v>153</v>
      </c>
      <c r="D71" s="3" t="s">
        <v>87</v>
      </c>
    </row>
    <row r="72" spans="1:4" ht="15" customHeight="1" x14ac:dyDescent="0.25">
      <c r="A72" s="6">
        <v>71</v>
      </c>
      <c r="B72" s="3" t="s">
        <v>197</v>
      </c>
      <c r="C72" s="3" t="s">
        <v>69</v>
      </c>
      <c r="D72" s="3" t="s">
        <v>83</v>
      </c>
    </row>
    <row r="73" spans="1:4" ht="15" customHeight="1" x14ac:dyDescent="0.25">
      <c r="A73" s="6">
        <v>72</v>
      </c>
      <c r="B73" s="3" t="s">
        <v>268</v>
      </c>
      <c r="C73" s="3" t="s">
        <v>34</v>
      </c>
      <c r="D73" s="3" t="s">
        <v>85</v>
      </c>
    </row>
    <row r="74" spans="1:4" ht="15" customHeight="1" x14ac:dyDescent="0.25">
      <c r="A74" s="6">
        <v>73</v>
      </c>
      <c r="B74" s="3" t="s">
        <v>138</v>
      </c>
      <c r="D74" s="3" t="s">
        <v>90</v>
      </c>
    </row>
    <row r="75" spans="1:4" ht="15" customHeight="1" x14ac:dyDescent="0.25">
      <c r="A75" s="6">
        <v>74</v>
      </c>
      <c r="B75" s="3" t="s">
        <v>148</v>
      </c>
      <c r="C75" s="3" t="s">
        <v>68</v>
      </c>
      <c r="D75" s="3" t="s">
        <v>83</v>
      </c>
    </row>
    <row r="76" spans="1:4" ht="15" customHeight="1" x14ac:dyDescent="0.25">
      <c r="A76" s="6">
        <v>75</v>
      </c>
      <c r="B76" s="3" t="s">
        <v>213</v>
      </c>
      <c r="D76" s="3" t="s">
        <v>83</v>
      </c>
    </row>
    <row r="77" spans="1:4" ht="15" customHeight="1" x14ac:dyDescent="0.25">
      <c r="A77" s="6">
        <v>76</v>
      </c>
      <c r="B77" s="3" t="s">
        <v>13</v>
      </c>
      <c r="C77" s="3" t="s">
        <v>68</v>
      </c>
      <c r="D77" s="3" t="s">
        <v>41</v>
      </c>
    </row>
    <row r="78" spans="1:4" ht="15" customHeight="1" x14ac:dyDescent="0.25">
      <c r="A78" s="6">
        <v>77</v>
      </c>
      <c r="B78" s="3" t="s">
        <v>221</v>
      </c>
      <c r="D78" s="3" t="s">
        <v>89</v>
      </c>
    </row>
    <row r="79" spans="1:4" ht="15" customHeight="1" x14ac:dyDescent="0.25">
      <c r="A79" s="6">
        <v>78</v>
      </c>
      <c r="B79" s="3" t="s">
        <v>32</v>
      </c>
      <c r="C79" s="3" t="s">
        <v>35</v>
      </c>
      <c r="D79" s="3" t="s">
        <v>83</v>
      </c>
    </row>
    <row r="80" spans="1:4" ht="15" customHeight="1" x14ac:dyDescent="0.25">
      <c r="A80" s="6">
        <v>79</v>
      </c>
      <c r="B80" s="3" t="s">
        <v>214</v>
      </c>
      <c r="C80" s="3" t="s">
        <v>35</v>
      </c>
      <c r="D80" s="3" t="s">
        <v>74</v>
      </c>
    </row>
    <row r="81" spans="1:4" ht="15" customHeight="1" x14ac:dyDescent="0.25">
      <c r="A81" s="6">
        <v>80</v>
      </c>
      <c r="B81" s="3" t="s">
        <v>254</v>
      </c>
      <c r="C81" s="3" t="s">
        <v>68</v>
      </c>
      <c r="D81" s="3" t="s">
        <v>90</v>
      </c>
    </row>
    <row r="82" spans="1:4" ht="15" customHeight="1" x14ac:dyDescent="0.25">
      <c r="A82" s="6">
        <v>81</v>
      </c>
      <c r="B82" s="3" t="s">
        <v>81</v>
      </c>
      <c r="C82" s="3" t="s">
        <v>35</v>
      </c>
      <c r="D82" s="3" t="s">
        <v>95</v>
      </c>
    </row>
    <row r="83" spans="1:4" ht="15" customHeight="1" x14ac:dyDescent="0.25">
      <c r="A83" s="6">
        <v>82</v>
      </c>
      <c r="B83" s="3" t="s">
        <v>135</v>
      </c>
      <c r="C83" s="3" t="s">
        <v>69</v>
      </c>
      <c r="D83" s="3" t="s">
        <v>75</v>
      </c>
    </row>
    <row r="84" spans="1:4" ht="15" customHeight="1" x14ac:dyDescent="0.25">
      <c r="A84" s="6">
        <v>83</v>
      </c>
      <c r="B84" s="3" t="s">
        <v>26</v>
      </c>
      <c r="C84" s="3" t="s">
        <v>69</v>
      </c>
      <c r="D84" s="3" t="s">
        <v>85</v>
      </c>
    </row>
    <row r="85" spans="1:4" ht="15" customHeight="1" x14ac:dyDescent="0.25">
      <c r="A85" s="6">
        <v>84</v>
      </c>
      <c r="B85" s="3" t="s">
        <v>191</v>
      </c>
      <c r="C85" s="3" t="s">
        <v>73</v>
      </c>
      <c r="D85" s="3" t="s">
        <v>90</v>
      </c>
    </row>
    <row r="86" spans="1:4" ht="15" customHeight="1" x14ac:dyDescent="0.25">
      <c r="A86" s="6">
        <v>85</v>
      </c>
      <c r="B86" s="3" t="s">
        <v>222</v>
      </c>
      <c r="C86" s="3" t="s">
        <v>68</v>
      </c>
      <c r="D86" s="3" t="s">
        <v>85</v>
      </c>
    </row>
    <row r="87" spans="1:4" ht="15" customHeight="1" x14ac:dyDescent="0.25">
      <c r="A87" s="6">
        <v>86</v>
      </c>
      <c r="B87" s="3" t="s">
        <v>154</v>
      </c>
      <c r="D87" s="3" t="s">
        <v>43</v>
      </c>
    </row>
    <row r="88" spans="1:4" ht="15" customHeight="1" x14ac:dyDescent="0.25">
      <c r="A88" s="6">
        <v>87</v>
      </c>
      <c r="B88" s="3" t="s">
        <v>190</v>
      </c>
      <c r="C88" s="3" t="s">
        <v>68</v>
      </c>
      <c r="D88" s="3" t="s">
        <v>83</v>
      </c>
    </row>
    <row r="89" spans="1:4" ht="15" customHeight="1" x14ac:dyDescent="0.25">
      <c r="A89" s="6">
        <v>88</v>
      </c>
      <c r="B89" s="3" t="s">
        <v>215</v>
      </c>
      <c r="C89" s="3" t="s">
        <v>71</v>
      </c>
      <c r="D89" s="3" t="s">
        <v>83</v>
      </c>
    </row>
    <row r="90" spans="1:4" ht="15" customHeight="1" x14ac:dyDescent="0.25">
      <c r="A90" s="6">
        <v>89</v>
      </c>
      <c r="B90" s="3" t="s">
        <v>180</v>
      </c>
      <c r="C90" s="3" t="s">
        <v>68</v>
      </c>
      <c r="D90" s="3" t="s">
        <v>88</v>
      </c>
    </row>
    <row r="91" spans="1:4" ht="15" customHeight="1" x14ac:dyDescent="0.25">
      <c r="A91" s="6">
        <v>90</v>
      </c>
      <c r="B91" s="3" t="s">
        <v>116</v>
      </c>
      <c r="C91" s="3" t="s">
        <v>68</v>
      </c>
      <c r="D91" s="3" t="s">
        <v>85</v>
      </c>
    </row>
    <row r="92" spans="1:4" ht="15" customHeight="1" x14ac:dyDescent="0.25">
      <c r="A92" s="6">
        <v>91</v>
      </c>
      <c r="B92" s="3" t="s">
        <v>269</v>
      </c>
      <c r="C92" s="3" t="s">
        <v>71</v>
      </c>
      <c r="D92" s="3" t="s">
        <v>43</v>
      </c>
    </row>
    <row r="93" spans="1:4" ht="15" customHeight="1" x14ac:dyDescent="0.25">
      <c r="A93" s="6">
        <v>92</v>
      </c>
      <c r="B93" s="3" t="s">
        <v>224</v>
      </c>
      <c r="D93" s="3" t="s">
        <v>43</v>
      </c>
    </row>
    <row r="94" spans="1:4" ht="15" customHeight="1" x14ac:dyDescent="0.25">
      <c r="A94" s="6">
        <v>93</v>
      </c>
      <c r="B94" s="3" t="s">
        <v>187</v>
      </c>
      <c r="C94" s="3" t="s">
        <v>35</v>
      </c>
      <c r="D94" s="3" t="s">
        <v>74</v>
      </c>
    </row>
    <row r="95" spans="1:4" ht="15" customHeight="1" x14ac:dyDescent="0.25">
      <c r="A95" s="6">
        <v>94</v>
      </c>
      <c r="B95" s="3" t="s">
        <v>79</v>
      </c>
      <c r="C95" s="3" t="s">
        <v>34</v>
      </c>
      <c r="D95" s="3" t="s">
        <v>89</v>
      </c>
    </row>
    <row r="96" spans="1:4" ht="15" customHeight="1" x14ac:dyDescent="0.25">
      <c r="A96" s="6">
        <v>95</v>
      </c>
      <c r="B96" s="3" t="s">
        <v>80</v>
      </c>
      <c r="D96" s="3" t="s">
        <v>92</v>
      </c>
    </row>
    <row r="97" spans="1:4" ht="15" customHeight="1" x14ac:dyDescent="0.25">
      <c r="A97" s="6">
        <v>96</v>
      </c>
      <c r="B97" s="3" t="s">
        <v>112</v>
      </c>
      <c r="D97" s="3" t="s">
        <v>90</v>
      </c>
    </row>
    <row r="98" spans="1:4" ht="15" customHeight="1" x14ac:dyDescent="0.25">
      <c r="A98" s="6">
        <v>97</v>
      </c>
      <c r="B98" s="3" t="s">
        <v>143</v>
      </c>
      <c r="C98" s="3" t="s">
        <v>34</v>
      </c>
      <c r="D98" s="3" t="s">
        <v>43</v>
      </c>
    </row>
    <row r="99" spans="1:4" ht="15" customHeight="1" x14ac:dyDescent="0.25">
      <c r="A99" s="6">
        <v>98</v>
      </c>
      <c r="B99" s="3" t="s">
        <v>110</v>
      </c>
      <c r="C99" s="3" t="s">
        <v>69</v>
      </c>
      <c r="D99" s="3" t="s">
        <v>75</v>
      </c>
    </row>
    <row r="100" spans="1:4" ht="15" customHeight="1" x14ac:dyDescent="0.25">
      <c r="A100" s="6">
        <v>99</v>
      </c>
      <c r="B100" s="3" t="s">
        <v>204</v>
      </c>
      <c r="C100" s="3" t="s">
        <v>34</v>
      </c>
      <c r="D100" s="3" t="s">
        <v>85</v>
      </c>
    </row>
    <row r="101" spans="1:4" ht="15" customHeight="1" x14ac:dyDescent="0.25">
      <c r="A101" s="6">
        <v>100</v>
      </c>
      <c r="B101" s="3" t="s">
        <v>275</v>
      </c>
      <c r="D101" s="3" t="s">
        <v>85</v>
      </c>
    </row>
    <row r="102" spans="1:4" ht="15" customHeight="1" x14ac:dyDescent="0.25">
      <c r="A102" s="6">
        <v>101</v>
      </c>
      <c r="B102" s="3" t="s">
        <v>130</v>
      </c>
      <c r="C102" s="3" t="s">
        <v>71</v>
      </c>
      <c r="D102" s="3" t="s">
        <v>89</v>
      </c>
    </row>
    <row r="103" spans="1:4" ht="15" customHeight="1" x14ac:dyDescent="0.25">
      <c r="A103" s="6">
        <v>102</v>
      </c>
      <c r="B103" s="3" t="s">
        <v>192</v>
      </c>
      <c r="C103" s="3" t="s">
        <v>35</v>
      </c>
      <c r="D103" s="3" t="s">
        <v>74</v>
      </c>
    </row>
    <row r="104" spans="1:4" ht="15" customHeight="1" x14ac:dyDescent="0.25">
      <c r="A104" s="6">
        <v>103</v>
      </c>
      <c r="B104" s="3" t="s">
        <v>163</v>
      </c>
      <c r="C104" s="3" t="s">
        <v>69</v>
      </c>
      <c r="D104" s="3" t="s">
        <v>41</v>
      </c>
    </row>
    <row r="105" spans="1:4" ht="15" customHeight="1" x14ac:dyDescent="0.25">
      <c r="A105" s="6">
        <v>104</v>
      </c>
      <c r="B105" s="3" t="s">
        <v>139</v>
      </c>
      <c r="C105" s="3" t="s">
        <v>72</v>
      </c>
      <c r="D105" s="3" t="s">
        <v>86</v>
      </c>
    </row>
    <row r="106" spans="1:4" ht="15" customHeight="1" x14ac:dyDescent="0.25">
      <c r="A106" s="6">
        <v>105</v>
      </c>
      <c r="B106" s="3" t="s">
        <v>195</v>
      </c>
      <c r="C106" s="3" t="s">
        <v>34</v>
      </c>
      <c r="D106" s="3" t="s">
        <v>41</v>
      </c>
    </row>
    <row r="107" spans="1:4" ht="15" customHeight="1" x14ac:dyDescent="0.25">
      <c r="A107" s="6">
        <v>106</v>
      </c>
      <c r="B107" s="3" t="s">
        <v>252</v>
      </c>
      <c r="C107" s="3" t="s">
        <v>69</v>
      </c>
      <c r="D107" s="3" t="s">
        <v>75</v>
      </c>
    </row>
    <row r="108" spans="1:4" ht="15" customHeight="1" x14ac:dyDescent="0.25">
      <c r="A108" s="6">
        <v>107</v>
      </c>
      <c r="B108" s="3" t="s">
        <v>225</v>
      </c>
      <c r="C108" s="3" t="s">
        <v>68</v>
      </c>
      <c r="D108" s="3" t="s">
        <v>95</v>
      </c>
    </row>
    <row r="109" spans="1:4" ht="15" customHeight="1" x14ac:dyDescent="0.25">
      <c r="A109" s="6">
        <v>108</v>
      </c>
      <c r="B109" s="3" t="s">
        <v>171</v>
      </c>
      <c r="C109" s="3" t="s">
        <v>71</v>
      </c>
      <c r="D109" s="3" t="s">
        <v>41</v>
      </c>
    </row>
    <row r="110" spans="1:4" ht="15" customHeight="1" x14ac:dyDescent="0.25">
      <c r="A110" s="6">
        <v>109</v>
      </c>
      <c r="B110" s="3" t="s">
        <v>137</v>
      </c>
      <c r="C110" s="3" t="s">
        <v>35</v>
      </c>
      <c r="D110" s="3" t="s">
        <v>91</v>
      </c>
    </row>
    <row r="111" spans="1:4" ht="15" customHeight="1" x14ac:dyDescent="0.25">
      <c r="A111" s="6">
        <v>110</v>
      </c>
      <c r="B111" s="3" t="s">
        <v>270</v>
      </c>
      <c r="D111" s="3" t="s">
        <v>83</v>
      </c>
    </row>
    <row r="112" spans="1:4" ht="15" customHeight="1" x14ac:dyDescent="0.25">
      <c r="A112" s="6">
        <v>111</v>
      </c>
      <c r="B112" s="3" t="s">
        <v>155</v>
      </c>
      <c r="D112" s="3" t="s">
        <v>90</v>
      </c>
    </row>
    <row r="113" spans="1:4" ht="15" customHeight="1" x14ac:dyDescent="0.25">
      <c r="A113" s="6">
        <v>112</v>
      </c>
      <c r="B113" s="3" t="s">
        <v>164</v>
      </c>
      <c r="C113" s="3" t="s">
        <v>69</v>
      </c>
      <c r="D113" s="3" t="s">
        <v>43</v>
      </c>
    </row>
    <row r="114" spans="1:4" ht="15" customHeight="1" x14ac:dyDescent="0.25">
      <c r="A114" s="6">
        <v>113</v>
      </c>
      <c r="B114" s="3" t="s">
        <v>206</v>
      </c>
      <c r="C114" s="3" t="s">
        <v>72</v>
      </c>
      <c r="D114" s="3" t="s">
        <v>91</v>
      </c>
    </row>
    <row r="115" spans="1:4" ht="15" customHeight="1" x14ac:dyDescent="0.25">
      <c r="A115" s="6">
        <v>114</v>
      </c>
      <c r="B115" s="3" t="s">
        <v>227</v>
      </c>
      <c r="D115" s="3" t="s">
        <v>84</v>
      </c>
    </row>
    <row r="116" spans="1:4" ht="15" customHeight="1" x14ac:dyDescent="0.25">
      <c r="A116" s="6">
        <v>115</v>
      </c>
      <c r="B116" s="3" t="s">
        <v>226</v>
      </c>
      <c r="D116" s="3" t="s">
        <v>43</v>
      </c>
    </row>
    <row r="117" spans="1:4" ht="15" customHeight="1" x14ac:dyDescent="0.25">
      <c r="A117" s="6">
        <v>116</v>
      </c>
      <c r="B117" s="3" t="s">
        <v>232</v>
      </c>
      <c r="C117" s="3" t="s">
        <v>247</v>
      </c>
      <c r="D117" s="3" t="s">
        <v>83</v>
      </c>
    </row>
    <row r="118" spans="1:4" ht="15" customHeight="1" x14ac:dyDescent="0.25">
      <c r="A118" s="6">
        <v>117</v>
      </c>
      <c r="B118" s="3" t="s">
        <v>25</v>
      </c>
      <c r="C118" s="3" t="s">
        <v>71</v>
      </c>
      <c r="D118" s="3" t="s">
        <v>90</v>
      </c>
    </row>
    <row r="119" spans="1:4" ht="15" customHeight="1" x14ac:dyDescent="0.25">
      <c r="A119" s="6">
        <v>118</v>
      </c>
      <c r="B119" s="3" t="s">
        <v>24</v>
      </c>
      <c r="C119" s="3" t="s">
        <v>68</v>
      </c>
      <c r="D119" s="3" t="s">
        <v>75</v>
      </c>
    </row>
    <row r="120" spans="1:4" ht="15" customHeight="1" x14ac:dyDescent="0.25">
      <c r="A120" s="6">
        <v>119</v>
      </c>
      <c r="B120" s="3" t="s">
        <v>156</v>
      </c>
      <c r="D120" s="3" t="s">
        <v>85</v>
      </c>
    </row>
    <row r="121" spans="1:4" ht="15" customHeight="1" x14ac:dyDescent="0.25">
      <c r="A121" s="6">
        <v>120</v>
      </c>
      <c r="B121" s="3" t="s">
        <v>276</v>
      </c>
      <c r="C121" s="3" t="s">
        <v>287</v>
      </c>
      <c r="D121" s="3" t="s">
        <v>83</v>
      </c>
    </row>
    <row r="122" spans="1:4" ht="15" customHeight="1" x14ac:dyDescent="0.25">
      <c r="A122" s="6">
        <v>121</v>
      </c>
      <c r="B122" s="3" t="s">
        <v>228</v>
      </c>
      <c r="C122" s="3" t="s">
        <v>72</v>
      </c>
      <c r="D122" s="3" t="s">
        <v>89</v>
      </c>
    </row>
    <row r="123" spans="1:4" ht="15" customHeight="1" x14ac:dyDescent="0.25">
      <c r="A123" s="6">
        <v>122</v>
      </c>
      <c r="B123" s="3" t="s">
        <v>157</v>
      </c>
      <c r="D123" s="3" t="s">
        <v>85</v>
      </c>
    </row>
    <row r="124" spans="1:4" ht="15" customHeight="1" x14ac:dyDescent="0.25">
      <c r="A124" s="6">
        <v>123</v>
      </c>
      <c r="B124" s="3" t="s">
        <v>160</v>
      </c>
      <c r="D124" s="3" t="s">
        <v>90</v>
      </c>
    </row>
    <row r="125" spans="1:4" ht="15" customHeight="1" x14ac:dyDescent="0.25">
      <c r="A125" s="6">
        <v>124</v>
      </c>
      <c r="B125" s="3" t="s">
        <v>231</v>
      </c>
      <c r="C125" s="3" t="s">
        <v>71</v>
      </c>
      <c r="D125" s="3" t="s">
        <v>83</v>
      </c>
    </row>
    <row r="126" spans="1:4" ht="15" customHeight="1" x14ac:dyDescent="0.25">
      <c r="A126" s="6">
        <v>125</v>
      </c>
      <c r="B126" s="3" t="s">
        <v>162</v>
      </c>
      <c r="C126" s="3" t="s">
        <v>34</v>
      </c>
      <c r="D126" s="3" t="s">
        <v>96</v>
      </c>
    </row>
    <row r="127" spans="1:4" ht="15" customHeight="1" x14ac:dyDescent="0.25">
      <c r="A127" s="6">
        <v>126</v>
      </c>
      <c r="B127" s="3" t="s">
        <v>212</v>
      </c>
      <c r="C127" s="3" t="s">
        <v>71</v>
      </c>
      <c r="D127" s="3" t="s">
        <v>93</v>
      </c>
    </row>
    <row r="128" spans="1:4" ht="15" customHeight="1" x14ac:dyDescent="0.25">
      <c r="A128" s="6">
        <v>127</v>
      </c>
      <c r="B128" s="3" t="s">
        <v>140</v>
      </c>
      <c r="C128" s="3" t="s">
        <v>69</v>
      </c>
      <c r="D128" s="3" t="s">
        <v>85</v>
      </c>
    </row>
    <row r="129" spans="1:4" ht="15" customHeight="1" x14ac:dyDescent="0.25">
      <c r="A129" s="6">
        <v>128</v>
      </c>
      <c r="B129" s="3" t="s">
        <v>230</v>
      </c>
      <c r="C129" s="3" t="s">
        <v>68</v>
      </c>
      <c r="D129" s="3" t="s">
        <v>85</v>
      </c>
    </row>
    <row r="130" spans="1:4" ht="15" customHeight="1" x14ac:dyDescent="0.25">
      <c r="A130" s="6">
        <v>129</v>
      </c>
      <c r="B130" s="3" t="s">
        <v>107</v>
      </c>
      <c r="C130" s="3" t="s">
        <v>35</v>
      </c>
      <c r="D130" s="3" t="s">
        <v>83</v>
      </c>
    </row>
    <row r="131" spans="1:4" ht="15" customHeight="1" x14ac:dyDescent="0.25">
      <c r="A131" s="6">
        <v>130</v>
      </c>
      <c r="B131" s="3" t="s">
        <v>188</v>
      </c>
      <c r="C131" s="3" t="s">
        <v>71</v>
      </c>
      <c r="D131" s="3" t="s">
        <v>83</v>
      </c>
    </row>
    <row r="132" spans="1:4" ht="15" customHeight="1" x14ac:dyDescent="0.25">
      <c r="A132" s="6">
        <v>131</v>
      </c>
      <c r="B132" s="3" t="s">
        <v>253</v>
      </c>
      <c r="C132" s="3" t="s">
        <v>69</v>
      </c>
      <c r="D132" s="3" t="s">
        <v>90</v>
      </c>
    </row>
    <row r="133" spans="1:4" ht="15" customHeight="1" x14ac:dyDescent="0.25">
      <c r="A133" s="6">
        <v>132</v>
      </c>
      <c r="B133" s="3" t="s">
        <v>189</v>
      </c>
      <c r="C133" s="3" t="s">
        <v>68</v>
      </c>
      <c r="D133" s="3" t="s">
        <v>83</v>
      </c>
    </row>
    <row r="134" spans="1:4" ht="15" customHeight="1" x14ac:dyDescent="0.25">
      <c r="A134" s="6">
        <v>133</v>
      </c>
      <c r="B134" s="3" t="s">
        <v>167</v>
      </c>
      <c r="C134" s="3" t="s">
        <v>69</v>
      </c>
      <c r="D134" s="3" t="s">
        <v>105</v>
      </c>
    </row>
    <row r="135" spans="1:4" ht="15" customHeight="1" x14ac:dyDescent="0.25">
      <c r="A135" s="6">
        <v>134</v>
      </c>
      <c r="B135" s="3" t="s">
        <v>127</v>
      </c>
      <c r="C135" s="3" t="s">
        <v>71</v>
      </c>
      <c r="D135" s="3" t="s">
        <v>41</v>
      </c>
    </row>
    <row r="136" spans="1:4" ht="15" customHeight="1" x14ac:dyDescent="0.25">
      <c r="A136" s="6">
        <v>135</v>
      </c>
      <c r="B136" s="3" t="s">
        <v>255</v>
      </c>
      <c r="D136" s="3" t="s">
        <v>75</v>
      </c>
    </row>
    <row r="137" spans="1:4" ht="15" customHeight="1" x14ac:dyDescent="0.25">
      <c r="A137" s="6">
        <v>136</v>
      </c>
      <c r="B137" s="3" t="s">
        <v>184</v>
      </c>
      <c r="C137" s="3" t="s">
        <v>72</v>
      </c>
      <c r="D137" s="3" t="s">
        <v>85</v>
      </c>
    </row>
    <row r="138" spans="1:4" ht="15" customHeight="1" x14ac:dyDescent="0.25">
      <c r="A138" s="6">
        <v>137</v>
      </c>
      <c r="B138" s="3" t="s">
        <v>178</v>
      </c>
      <c r="D138" s="3" t="s">
        <v>43</v>
      </c>
    </row>
    <row r="139" spans="1:4" ht="15" customHeight="1" x14ac:dyDescent="0.25">
      <c r="A139" s="6">
        <v>138</v>
      </c>
      <c r="B139" s="3" t="s">
        <v>271</v>
      </c>
      <c r="C139" s="3" t="s">
        <v>71</v>
      </c>
      <c r="D139" s="3" t="s">
        <v>41</v>
      </c>
    </row>
    <row r="140" spans="1:4" ht="15" customHeight="1" x14ac:dyDescent="0.25">
      <c r="A140" s="6">
        <v>139</v>
      </c>
      <c r="B140" s="3" t="s">
        <v>147</v>
      </c>
      <c r="D140" s="3" t="s">
        <v>83</v>
      </c>
    </row>
    <row r="141" spans="1:4" ht="15" customHeight="1" x14ac:dyDescent="0.25">
      <c r="A141" s="6">
        <v>140</v>
      </c>
      <c r="B141" s="3" t="s">
        <v>277</v>
      </c>
      <c r="C141" s="3" t="s">
        <v>71</v>
      </c>
      <c r="D141" s="3" t="s">
        <v>85</v>
      </c>
    </row>
    <row r="142" spans="1:4" ht="15" customHeight="1" x14ac:dyDescent="0.25">
      <c r="A142" s="6">
        <v>141</v>
      </c>
      <c r="B142" s="3" t="s">
        <v>173</v>
      </c>
      <c r="C142" s="3" t="s">
        <v>69</v>
      </c>
      <c r="D142" s="3" t="s">
        <v>89</v>
      </c>
    </row>
    <row r="143" spans="1:4" ht="15" customHeight="1" x14ac:dyDescent="0.25">
      <c r="A143" s="6">
        <v>142</v>
      </c>
      <c r="B143" s="3" t="s">
        <v>261</v>
      </c>
      <c r="D143" s="3" t="s">
        <v>41</v>
      </c>
    </row>
    <row r="144" spans="1:4" ht="15" customHeight="1" x14ac:dyDescent="0.25">
      <c r="A144" s="6">
        <v>143</v>
      </c>
      <c r="B144" s="3" t="s">
        <v>260</v>
      </c>
      <c r="C144" s="3" t="s">
        <v>72</v>
      </c>
      <c r="D144" s="3" t="s">
        <v>83</v>
      </c>
    </row>
    <row r="145" spans="1:4" ht="15" customHeight="1" x14ac:dyDescent="0.25">
      <c r="A145" s="6">
        <v>144</v>
      </c>
      <c r="B145" s="3" t="s">
        <v>175</v>
      </c>
      <c r="C145" s="3" t="s">
        <v>69</v>
      </c>
      <c r="D145" s="3" t="s">
        <v>90</v>
      </c>
    </row>
    <row r="146" spans="1:4" ht="15" customHeight="1" x14ac:dyDescent="0.25">
      <c r="A146" s="6">
        <v>145</v>
      </c>
      <c r="B146" s="3" t="s">
        <v>177</v>
      </c>
      <c r="D146" s="3" t="s">
        <v>74</v>
      </c>
    </row>
    <row r="147" spans="1:4" ht="15" customHeight="1" x14ac:dyDescent="0.25">
      <c r="A147" s="6">
        <v>146</v>
      </c>
      <c r="B147" s="3" t="s">
        <v>176</v>
      </c>
      <c r="D147" s="3" t="s">
        <v>89</v>
      </c>
    </row>
    <row r="148" spans="1:4" ht="15" customHeight="1" x14ac:dyDescent="0.25">
      <c r="A148" s="6">
        <v>147</v>
      </c>
      <c r="B148" s="3" t="s">
        <v>229</v>
      </c>
      <c r="C148" s="3" t="s">
        <v>72</v>
      </c>
      <c r="D148" s="3" t="s">
        <v>89</v>
      </c>
    </row>
    <row r="149" spans="1:4" ht="15" customHeight="1" x14ac:dyDescent="0.25">
      <c r="A149" s="6">
        <v>148</v>
      </c>
      <c r="B149" s="3" t="s">
        <v>258</v>
      </c>
      <c r="D149" s="3" t="s">
        <v>41</v>
      </c>
    </row>
    <row r="150" spans="1:4" ht="15" customHeight="1" x14ac:dyDescent="0.25">
      <c r="A150" s="6">
        <v>149</v>
      </c>
      <c r="B150" s="3" t="s">
        <v>278</v>
      </c>
      <c r="C150" s="3" t="s">
        <v>69</v>
      </c>
      <c r="D150" s="3" t="s">
        <v>92</v>
      </c>
    </row>
    <row r="151" spans="1:4" ht="15" customHeight="1" x14ac:dyDescent="0.25">
      <c r="A151" s="6">
        <v>150</v>
      </c>
      <c r="B151" s="3" t="s">
        <v>207</v>
      </c>
      <c r="C151" s="3" t="s">
        <v>71</v>
      </c>
      <c r="D151" s="3" t="s">
        <v>85</v>
      </c>
    </row>
    <row r="152" spans="1:4" ht="15" customHeight="1" x14ac:dyDescent="0.25">
      <c r="A152" s="6">
        <v>151</v>
      </c>
      <c r="B152" s="3" t="s">
        <v>131</v>
      </c>
      <c r="C152" s="3" t="s">
        <v>71</v>
      </c>
      <c r="D152" s="3" t="s">
        <v>86</v>
      </c>
    </row>
    <row r="153" spans="1:4" ht="15" customHeight="1" x14ac:dyDescent="0.25">
      <c r="A153" s="6">
        <v>152</v>
      </c>
      <c r="B153" s="3" t="s">
        <v>234</v>
      </c>
      <c r="C153" s="3" t="s">
        <v>68</v>
      </c>
      <c r="D153" s="3" t="s">
        <v>89</v>
      </c>
    </row>
    <row r="154" spans="1:4" ht="15" customHeight="1" x14ac:dyDescent="0.25">
      <c r="A154" s="6">
        <v>153</v>
      </c>
      <c r="B154" s="3" t="s">
        <v>102</v>
      </c>
      <c r="C154" s="3" t="s">
        <v>69</v>
      </c>
      <c r="D154" s="3" t="s">
        <v>106</v>
      </c>
    </row>
    <row r="155" spans="1:4" ht="15" customHeight="1" x14ac:dyDescent="0.25">
      <c r="A155" s="6">
        <v>154</v>
      </c>
      <c r="B155" s="3" t="s">
        <v>170</v>
      </c>
      <c r="D155" s="3" t="s">
        <v>41</v>
      </c>
    </row>
    <row r="156" spans="1:4" ht="15" customHeight="1" x14ac:dyDescent="0.25">
      <c r="A156" s="6">
        <v>155</v>
      </c>
      <c r="B156" s="3" t="s">
        <v>279</v>
      </c>
      <c r="D156" s="3" t="s">
        <v>75</v>
      </c>
    </row>
    <row r="157" spans="1:4" ht="15" customHeight="1" x14ac:dyDescent="0.25">
      <c r="A157" s="6">
        <v>156</v>
      </c>
      <c r="B157" s="3" t="s">
        <v>168</v>
      </c>
      <c r="D157" s="3" t="s">
        <v>43</v>
      </c>
    </row>
    <row r="158" spans="1:4" ht="15" customHeight="1" x14ac:dyDescent="0.25">
      <c r="A158" s="6">
        <v>157</v>
      </c>
      <c r="B158" s="3" t="s">
        <v>280</v>
      </c>
      <c r="C158" s="3" t="s">
        <v>288</v>
      </c>
      <c r="D158" s="3" t="s">
        <v>95</v>
      </c>
    </row>
    <row r="159" spans="1:4" ht="15" customHeight="1" x14ac:dyDescent="0.25">
      <c r="A159" s="6">
        <v>158</v>
      </c>
      <c r="B159" s="3" t="s">
        <v>233</v>
      </c>
      <c r="C159" s="3" t="s">
        <v>71</v>
      </c>
      <c r="D159" s="3" t="s">
        <v>76</v>
      </c>
    </row>
    <row r="160" spans="1:4" ht="15" customHeight="1" x14ac:dyDescent="0.25">
      <c r="A160" s="6">
        <v>159</v>
      </c>
      <c r="B160" s="3" t="s">
        <v>216</v>
      </c>
      <c r="C160" s="3" t="s">
        <v>72</v>
      </c>
      <c r="D160" s="3" t="s">
        <v>41</v>
      </c>
    </row>
    <row r="161" spans="1:4" ht="15" customHeight="1" x14ac:dyDescent="0.25">
      <c r="A161" s="6">
        <v>160</v>
      </c>
      <c r="B161" s="3" t="s">
        <v>169</v>
      </c>
      <c r="C161" s="3" t="s">
        <v>69</v>
      </c>
      <c r="D161" s="3" t="s">
        <v>85</v>
      </c>
    </row>
    <row r="162" spans="1:4" ht="15" customHeight="1" x14ac:dyDescent="0.25">
      <c r="A162" s="6">
        <v>161</v>
      </c>
      <c r="B162" s="3" t="s">
        <v>149</v>
      </c>
      <c r="C162" s="3" t="s">
        <v>69</v>
      </c>
      <c r="D162" s="3" t="s">
        <v>43</v>
      </c>
    </row>
    <row r="163" spans="1:4" ht="15" customHeight="1" x14ac:dyDescent="0.25">
      <c r="A163" s="6">
        <v>162</v>
      </c>
      <c r="B163" s="3" t="s">
        <v>196</v>
      </c>
      <c r="C163" s="3" t="s">
        <v>69</v>
      </c>
      <c r="D163" s="3" t="s">
        <v>90</v>
      </c>
    </row>
    <row r="164" spans="1:4" ht="15" customHeight="1" x14ac:dyDescent="0.25">
      <c r="A164" s="6">
        <v>163</v>
      </c>
      <c r="B164" s="3" t="s">
        <v>119</v>
      </c>
      <c r="C164" s="3" t="s">
        <v>69</v>
      </c>
      <c r="D164" s="3" t="s">
        <v>83</v>
      </c>
    </row>
    <row r="165" spans="1:4" ht="15" customHeight="1" x14ac:dyDescent="0.25">
      <c r="A165" s="6">
        <v>164</v>
      </c>
      <c r="B165" s="3" t="s">
        <v>281</v>
      </c>
      <c r="C165" s="3" t="s">
        <v>72</v>
      </c>
      <c r="D165" s="3" t="s">
        <v>83</v>
      </c>
    </row>
    <row r="166" spans="1:4" ht="15" customHeight="1" x14ac:dyDescent="0.25">
      <c r="A166" s="6">
        <v>165</v>
      </c>
      <c r="B166" s="3" t="s">
        <v>146</v>
      </c>
      <c r="C166" s="3" t="s">
        <v>35</v>
      </c>
      <c r="D166" s="3" t="s">
        <v>90</v>
      </c>
    </row>
    <row r="167" spans="1:4" ht="15" customHeight="1" x14ac:dyDescent="0.25">
      <c r="A167" s="6">
        <v>166</v>
      </c>
      <c r="B167" s="3" t="s">
        <v>236</v>
      </c>
      <c r="C167" s="3" t="s">
        <v>69</v>
      </c>
      <c r="D167" s="3" t="s">
        <v>85</v>
      </c>
    </row>
    <row r="168" spans="1:4" ht="15" customHeight="1" x14ac:dyDescent="0.25">
      <c r="A168" s="6">
        <v>167</v>
      </c>
      <c r="B168" s="3" t="s">
        <v>262</v>
      </c>
      <c r="C168" s="3" t="s">
        <v>70</v>
      </c>
      <c r="D168" s="3" t="s">
        <v>83</v>
      </c>
    </row>
    <row r="169" spans="1:4" ht="15" customHeight="1" x14ac:dyDescent="0.25">
      <c r="A169" s="6">
        <v>168</v>
      </c>
      <c r="B169" s="3" t="s">
        <v>121</v>
      </c>
      <c r="D169" s="3" t="s">
        <v>43</v>
      </c>
    </row>
    <row r="170" spans="1:4" ht="15" customHeight="1" x14ac:dyDescent="0.25">
      <c r="A170" s="6">
        <v>169</v>
      </c>
      <c r="B170" s="3" t="s">
        <v>282</v>
      </c>
      <c r="C170" s="3" t="s">
        <v>69</v>
      </c>
      <c r="D170" s="3" t="s">
        <v>85</v>
      </c>
    </row>
    <row r="171" spans="1:4" ht="15" customHeight="1" x14ac:dyDescent="0.25">
      <c r="A171" s="6">
        <v>170</v>
      </c>
      <c r="B171" s="3" t="s">
        <v>283</v>
      </c>
      <c r="C171" s="3" t="s">
        <v>289</v>
      </c>
      <c r="D171" s="3" t="s">
        <v>74</v>
      </c>
    </row>
    <row r="172" spans="1:4" ht="15" customHeight="1" x14ac:dyDescent="0.25">
      <c r="A172" s="6">
        <v>171</v>
      </c>
      <c r="B172" s="3" t="s">
        <v>117</v>
      </c>
      <c r="C172" s="3" t="s">
        <v>35</v>
      </c>
      <c r="D172" s="3" t="s">
        <v>83</v>
      </c>
    </row>
    <row r="173" spans="1:4" ht="15" customHeight="1" x14ac:dyDescent="0.25">
      <c r="A173" s="6">
        <v>172</v>
      </c>
      <c r="B173" s="3" t="s">
        <v>181</v>
      </c>
      <c r="C173" s="3" t="s">
        <v>35</v>
      </c>
      <c r="D173" s="3" t="s">
        <v>93</v>
      </c>
    </row>
    <row r="174" spans="1:4" ht="15" customHeight="1" x14ac:dyDescent="0.25">
      <c r="A174" s="6">
        <v>173</v>
      </c>
      <c r="B174" s="3" t="s">
        <v>250</v>
      </c>
      <c r="D174" s="3" t="s">
        <v>85</v>
      </c>
    </row>
    <row r="175" spans="1:4" ht="15" customHeight="1" x14ac:dyDescent="0.25">
      <c r="A175" s="6">
        <v>174</v>
      </c>
      <c r="B175" s="3" t="s">
        <v>174</v>
      </c>
      <c r="D175" s="3" t="s">
        <v>88</v>
      </c>
    </row>
    <row r="176" spans="1:4" ht="15" customHeight="1" x14ac:dyDescent="0.25">
      <c r="A176" s="6">
        <v>175</v>
      </c>
      <c r="B176" s="3" t="s">
        <v>141</v>
      </c>
      <c r="D176" s="3" t="s">
        <v>41</v>
      </c>
    </row>
    <row r="177" spans="1:4" ht="15" customHeight="1" x14ac:dyDescent="0.25">
      <c r="A177" s="6">
        <v>176</v>
      </c>
      <c r="B177" s="3" t="s">
        <v>273</v>
      </c>
      <c r="D177" s="3" t="s">
        <v>43</v>
      </c>
    </row>
    <row r="178" spans="1:4" ht="15" customHeight="1" x14ac:dyDescent="0.25">
      <c r="A178" s="6">
        <v>177</v>
      </c>
      <c r="B178" s="3" t="s">
        <v>123</v>
      </c>
      <c r="D178" s="3" t="s">
        <v>83</v>
      </c>
    </row>
    <row r="179" spans="1:4" ht="15" customHeight="1" x14ac:dyDescent="0.25">
      <c r="A179" s="6">
        <v>178</v>
      </c>
      <c r="B179" s="3" t="s">
        <v>182</v>
      </c>
      <c r="C179" s="3" t="s">
        <v>72</v>
      </c>
      <c r="D179" s="3" t="s">
        <v>85</v>
      </c>
    </row>
    <row r="180" spans="1:4" ht="15" customHeight="1" x14ac:dyDescent="0.25">
      <c r="A180" s="6">
        <v>179</v>
      </c>
      <c r="B180" s="3" t="s">
        <v>144</v>
      </c>
      <c r="C180" s="3" t="s">
        <v>35</v>
      </c>
      <c r="D180" s="3" t="s">
        <v>83</v>
      </c>
    </row>
    <row r="181" spans="1:4" ht="15" customHeight="1" x14ac:dyDescent="0.25">
      <c r="A181" s="6">
        <v>180</v>
      </c>
      <c r="B181" s="3" t="s">
        <v>264</v>
      </c>
      <c r="C181" s="3" t="s">
        <v>69</v>
      </c>
      <c r="D181" s="3" t="s">
        <v>83</v>
      </c>
    </row>
    <row r="182" spans="1:4" ht="15" customHeight="1" x14ac:dyDescent="0.25">
      <c r="A182" s="6">
        <v>181</v>
      </c>
      <c r="B182" s="3" t="s">
        <v>263</v>
      </c>
      <c r="C182" s="3" t="s">
        <v>68</v>
      </c>
      <c r="D182" s="3" t="s">
        <v>90</v>
      </c>
    </row>
    <row r="183" spans="1:4" ht="15" customHeight="1" x14ac:dyDescent="0.25">
      <c r="A183" s="6">
        <v>182</v>
      </c>
      <c r="B183" s="3" t="s">
        <v>185</v>
      </c>
      <c r="C183" s="3" t="s">
        <v>35</v>
      </c>
      <c r="D183" s="3" t="s">
        <v>43</v>
      </c>
    </row>
    <row r="184" spans="1:4" ht="15" customHeight="1" x14ac:dyDescent="0.25">
      <c r="A184" s="6">
        <v>183</v>
      </c>
      <c r="B184" s="3" t="s">
        <v>284</v>
      </c>
      <c r="C184" s="3" t="s">
        <v>69</v>
      </c>
      <c r="D184" s="3" t="s">
        <v>96</v>
      </c>
    </row>
    <row r="185" spans="1:4" ht="15" customHeight="1" x14ac:dyDescent="0.25">
      <c r="A185" s="6">
        <v>184</v>
      </c>
      <c r="B185" s="3" t="s">
        <v>251</v>
      </c>
      <c r="D185" s="3" t="s">
        <v>90</v>
      </c>
    </row>
    <row r="186" spans="1:4" ht="15" customHeight="1" x14ac:dyDescent="0.25">
      <c r="A186" s="6">
        <v>185</v>
      </c>
      <c r="B186" s="3" t="s">
        <v>209</v>
      </c>
      <c r="D186" s="3" t="s">
        <v>43</v>
      </c>
    </row>
    <row r="187" spans="1:4" ht="15" customHeight="1" x14ac:dyDescent="0.25">
      <c r="A187" s="6">
        <v>186</v>
      </c>
      <c r="B187" s="3" t="s">
        <v>31</v>
      </c>
      <c r="D187" s="3" t="s">
        <v>94</v>
      </c>
    </row>
    <row r="188" spans="1:4" ht="15" customHeight="1" x14ac:dyDescent="0.25">
      <c r="A188" s="6">
        <v>187</v>
      </c>
      <c r="B188" s="3" t="s">
        <v>237</v>
      </c>
      <c r="C188" s="3" t="s">
        <v>34</v>
      </c>
      <c r="D188" s="3" t="s">
        <v>85</v>
      </c>
    </row>
    <row r="189" spans="1:4" ht="15" customHeight="1" x14ac:dyDescent="0.25">
      <c r="A189" s="6">
        <v>188</v>
      </c>
      <c r="B189" s="3" t="s">
        <v>129</v>
      </c>
      <c r="C189" s="3" t="s">
        <v>72</v>
      </c>
      <c r="D189" s="3" t="s">
        <v>43</v>
      </c>
    </row>
    <row r="190" spans="1:4" ht="15" customHeight="1" x14ac:dyDescent="0.25">
      <c r="A190" s="6">
        <v>189</v>
      </c>
      <c r="B190" s="3" t="s">
        <v>239</v>
      </c>
      <c r="C190" s="3" t="s">
        <v>68</v>
      </c>
      <c r="D190" s="3" t="s">
        <v>85</v>
      </c>
    </row>
    <row r="191" spans="1:4" ht="15" customHeight="1" x14ac:dyDescent="0.25">
      <c r="A191" s="6">
        <v>190</v>
      </c>
      <c r="B191" s="3" t="s">
        <v>132</v>
      </c>
      <c r="C191" s="3" t="s">
        <v>35</v>
      </c>
      <c r="D191" s="3" t="s">
        <v>95</v>
      </c>
    </row>
    <row r="192" spans="1:4" ht="15" customHeight="1" x14ac:dyDescent="0.25">
      <c r="A192" s="6">
        <v>191</v>
      </c>
      <c r="B192" s="3" t="s">
        <v>172</v>
      </c>
      <c r="C192" s="3" t="s">
        <v>68</v>
      </c>
      <c r="D192" s="3" t="s">
        <v>83</v>
      </c>
    </row>
    <row r="193" spans="1:4" ht="15" customHeight="1" x14ac:dyDescent="0.25">
      <c r="A193" s="6">
        <v>192</v>
      </c>
      <c r="B193" s="3" t="s">
        <v>198</v>
      </c>
      <c r="C193" s="3" t="s">
        <v>71</v>
      </c>
      <c r="D193" s="3" t="s">
        <v>75</v>
      </c>
    </row>
    <row r="194" spans="1:4" ht="15" customHeight="1" x14ac:dyDescent="0.25">
      <c r="A194" s="6">
        <v>193</v>
      </c>
      <c r="B194" s="3" t="s">
        <v>186</v>
      </c>
      <c r="C194" s="3" t="s">
        <v>68</v>
      </c>
      <c r="D194" s="3" t="s">
        <v>83</v>
      </c>
    </row>
    <row r="195" spans="1:4" ht="15" customHeight="1" x14ac:dyDescent="0.25">
      <c r="A195" s="6">
        <v>194</v>
      </c>
      <c r="B195" s="3" t="s">
        <v>122</v>
      </c>
      <c r="C195" s="3" t="s">
        <v>35</v>
      </c>
      <c r="D195" s="3" t="s">
        <v>105</v>
      </c>
    </row>
    <row r="196" spans="1:4" ht="15" customHeight="1" x14ac:dyDescent="0.25">
      <c r="A196" s="6">
        <v>195</v>
      </c>
      <c r="B196" s="3" t="s">
        <v>114</v>
      </c>
      <c r="C196" s="3" t="s">
        <v>70</v>
      </c>
      <c r="D196" s="3" t="s">
        <v>83</v>
      </c>
    </row>
    <row r="197" spans="1:4" ht="15" customHeight="1" x14ac:dyDescent="0.25">
      <c r="A197" s="6">
        <v>196</v>
      </c>
      <c r="B197" s="3" t="s">
        <v>238</v>
      </c>
      <c r="C197" s="3" t="s">
        <v>34</v>
      </c>
      <c r="D197" s="3" t="s">
        <v>105</v>
      </c>
    </row>
    <row r="198" spans="1:4" ht="15" customHeight="1" x14ac:dyDescent="0.25">
      <c r="A198" s="6">
        <v>197</v>
      </c>
      <c r="B198" s="3" t="s">
        <v>210</v>
      </c>
      <c r="C198" s="3" t="s">
        <v>71</v>
      </c>
      <c r="D198" s="3" t="s">
        <v>83</v>
      </c>
    </row>
    <row r="199" spans="1:4" ht="15" customHeight="1" x14ac:dyDescent="0.25">
      <c r="A199" s="6">
        <v>198</v>
      </c>
      <c r="B199" s="3" t="s">
        <v>166</v>
      </c>
      <c r="C199" s="3" t="s">
        <v>34</v>
      </c>
      <c r="D199" s="3" t="s">
        <v>91</v>
      </c>
    </row>
    <row r="200" spans="1:4" ht="15" customHeight="1" x14ac:dyDescent="0.25">
      <c r="A200" s="6">
        <v>199</v>
      </c>
      <c r="B200" s="3" t="s">
        <v>240</v>
      </c>
      <c r="C200" s="3" t="s">
        <v>69</v>
      </c>
      <c r="D200" s="3" t="s">
        <v>83</v>
      </c>
    </row>
    <row r="201" spans="1:4" ht="15" customHeight="1" x14ac:dyDescent="0.25">
      <c r="A201" s="6">
        <v>200</v>
      </c>
      <c r="B201" s="3" t="s">
        <v>183</v>
      </c>
      <c r="C201" s="3" t="s">
        <v>34</v>
      </c>
      <c r="D201" s="3" t="s">
        <v>74</v>
      </c>
    </row>
    <row r="202" spans="1:4" ht="15" customHeight="1" x14ac:dyDescent="0.25">
      <c r="A202" s="6">
        <v>201</v>
      </c>
      <c r="B202" s="3" t="s">
        <v>241</v>
      </c>
      <c r="C202" s="3" t="s">
        <v>68</v>
      </c>
      <c r="D202" s="3" t="s">
        <v>83</v>
      </c>
    </row>
    <row r="203" spans="1:4" ht="15" customHeight="1" x14ac:dyDescent="0.25">
      <c r="A203" s="6">
        <v>202</v>
      </c>
      <c r="B203" s="3" t="s">
        <v>199</v>
      </c>
      <c r="C203" s="3" t="s">
        <v>35</v>
      </c>
      <c r="D203" s="3" t="s">
        <v>83</v>
      </c>
    </row>
    <row r="204" spans="1:4" ht="15" customHeight="1" x14ac:dyDescent="0.25">
      <c r="A204" s="6">
        <v>203</v>
      </c>
      <c r="B204" s="3" t="s">
        <v>242</v>
      </c>
      <c r="D204" s="3" t="s">
        <v>85</v>
      </c>
    </row>
    <row r="205" spans="1:4" ht="15" customHeight="1" x14ac:dyDescent="0.25">
      <c r="A205" s="6">
        <v>204</v>
      </c>
      <c r="B205" s="3" t="s">
        <v>115</v>
      </c>
      <c r="C205" s="3" t="s">
        <v>73</v>
      </c>
      <c r="D205" s="3" t="s">
        <v>83</v>
      </c>
    </row>
    <row r="206" spans="1:4" ht="15" customHeight="1" x14ac:dyDescent="0.25">
      <c r="A206" s="6">
        <v>205</v>
      </c>
      <c r="B206" s="3" t="s">
        <v>249</v>
      </c>
      <c r="D206" s="3" t="s">
        <v>91</v>
      </c>
    </row>
    <row r="207" spans="1:4" ht="15" customHeight="1" x14ac:dyDescent="0.25">
      <c r="A207" s="6">
        <v>206</v>
      </c>
      <c r="B207" s="3" t="s">
        <v>244</v>
      </c>
      <c r="C207" s="3" t="s">
        <v>71</v>
      </c>
      <c r="D207" s="3" t="s">
        <v>83</v>
      </c>
    </row>
    <row r="208" spans="1:4" ht="15" customHeight="1" x14ac:dyDescent="0.25">
      <c r="A208" s="6">
        <v>207</v>
      </c>
      <c r="B208" s="3" t="s">
        <v>245</v>
      </c>
      <c r="C208" s="3" t="s">
        <v>69</v>
      </c>
      <c r="D208" s="3" t="s">
        <v>95</v>
      </c>
    </row>
    <row r="209" spans="1:4" ht="15" customHeight="1" x14ac:dyDescent="0.25">
      <c r="A209" s="6">
        <v>208</v>
      </c>
      <c r="B209" s="3" t="s">
        <v>285</v>
      </c>
      <c r="C209" s="3" t="s">
        <v>68</v>
      </c>
      <c r="D209" s="3" t="s">
        <v>290</v>
      </c>
    </row>
    <row r="210" spans="1:4" ht="15" customHeight="1" x14ac:dyDescent="0.25">
      <c r="A210" s="6">
        <v>209</v>
      </c>
      <c r="B210" s="3" t="s">
        <v>217</v>
      </c>
      <c r="C210" s="3" t="s">
        <v>71</v>
      </c>
      <c r="D210" s="3" t="s">
        <v>83</v>
      </c>
    </row>
    <row r="211" spans="1:4" ht="15" customHeight="1" x14ac:dyDescent="0.25">
      <c r="A211" s="6">
        <v>210</v>
      </c>
      <c r="B211" s="3" t="s">
        <v>286</v>
      </c>
      <c r="C211" s="3" t="s">
        <v>68</v>
      </c>
      <c r="D211" s="3" t="s">
        <v>85</v>
      </c>
    </row>
    <row r="212" spans="1:4" ht="15" customHeight="1" x14ac:dyDescent="0.25">
      <c r="A212" s="6">
        <v>211</v>
      </c>
      <c r="B212" s="3" t="s">
        <v>257</v>
      </c>
      <c r="C212" s="3" t="s">
        <v>72</v>
      </c>
      <c r="D212" s="3" t="s">
        <v>85</v>
      </c>
    </row>
    <row r="213" spans="1:4" ht="15" customHeight="1" x14ac:dyDescent="0.25">
      <c r="A213" s="6">
        <v>212</v>
      </c>
      <c r="B213" s="3" t="s">
        <v>256</v>
      </c>
      <c r="C213" s="3" t="s">
        <v>72</v>
      </c>
      <c r="D213" s="3" t="s">
        <v>83</v>
      </c>
    </row>
    <row r="214" spans="1:4" ht="15" customHeight="1" thickBot="1" x14ac:dyDescent="0.3">
      <c r="A214" s="11"/>
      <c r="B214" s="11"/>
      <c r="C214" s="11"/>
      <c r="D214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Major shareholders</vt:lpstr>
      <vt:lpstr>Investment style</vt:lpstr>
      <vt:lpstr>Geographical breakdown</vt:lpstr>
      <vt:lpstr>Share distribution</vt:lpstr>
      <vt:lpstr>Back up</vt:lpstr>
    </vt:vector>
  </TitlesOfParts>
  <Company>Hera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Cimatti Luca</dc:creator>
  <cp:lastModifiedBy>Cimatti Luca</cp:lastModifiedBy>
  <dcterms:created xsi:type="dcterms:W3CDTF">2016-07-21T08:37:34Z</dcterms:created>
  <dcterms:modified xsi:type="dcterms:W3CDTF">2025-09-16T09:21:36Z</dcterms:modified>
</cp:coreProperties>
</file>