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8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<sst xmlns="http://schemas.openxmlformats.org/spreadsheetml/2006/main" count="750" uniqueCount="153">
  <si>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</si>
  <si>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</si>
  <si>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</si>
  <si>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</si>
  <si>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</si>
  <si>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</si>
  <si>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</si>
  <si>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</si>
  <si>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</si>
  <si>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</si>
  <si>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</si>
  <si>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</si>
  <si>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</si>
  <si>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</si>
  <si>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</si>
  <si>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</si>
  <si>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</si>
  <si>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</si>
  <si>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</si>
  <si>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</si>
  <si>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</si>
  <si>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</si>
  <si>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</si>
  <si>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</si>
  <si>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</si>
  <si>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</si>
  <si>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</si>
  <si>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</si>
  <si>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</si>
  <si>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</si>
  <si>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</si>
  <si>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</si>
  <si>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</si>
  <si>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</si>
  <si>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</si>
  <si>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</si>
  <si>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</si>
  <si>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</si>
  <si>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</si>
  <si>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</si>
  <si>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</si>
  <si>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</si>
  <si>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</si>
  <si>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</si>
  <si>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</si>
  <si>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</si>
  <si>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</si>
  <si>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</si>
  <si>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</si>
  <si>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</si>
  <si>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</si>
  <si>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</si>
  <si>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</si>
  <si>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</si>
  <si>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</si>
  <si>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</si>
  <si>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</si>
  <si>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</si>
  <si>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</si>
  <si>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</si>
  <si>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</si>
  <si>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</si>
  <si>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</si>
  <si>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</si>
  <si>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</si>
  <si>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</si>
  <si>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</si>
  <si>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</si>
  <si>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</si>
  <si>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</si>
  <si>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</si>
  <si>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</si>
  <si>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</si>
  <si>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</si>
  <si>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</si>
  <si>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</si>
  <si>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</si>
  <si>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</si>
  <si>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</si>
  <si>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</si>
  <si>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</si>
  <si>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</si>
  <si>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</si>
  <si>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</si>
  <si>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</si>
  <si>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</si>
  <si>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</si>
  <si>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</si>
  <si>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</si>
  <si>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</si>
  <si>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</si>
  <si>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</si>
  <si>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</si>
  <si>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</si>
  <si>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</si>
  <si>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</si>
  <si>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</si>
  <si>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</si>
  <si>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</si>
  <si>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</si>
  <si>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</si>
  <si>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</si>
  <si>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</si>
  <si>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</si>
  <si>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</si>
  <si>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</si>
  <si>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</si>
  <si>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</si>
  <si>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</si>
  <si>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</si>
  <si>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</si>
  <si>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</si>
  <si>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</si>
  <si>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</si>
  <si>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</si>
  <si>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</si>
  <si>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</si>
  <si>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</si>
  <si>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</si>
  <si>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</si>
  <si>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</si>
  <si>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</si>
  <si>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</si>
  <si>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</si>
  <si>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</si>
  <si>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</si>
  <si>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</si>
  <si>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</si>
  <si>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</si>
  <si>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</si>
  <si>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</si>
  <si>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</si>
  <si>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</si>
  <si>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</si>
  <si>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</si>
  <si>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</si>
  <si>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</si>
  <si>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</si>
  <si>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</si>
  <si>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</si>
  <si>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</si>
  <si>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</si>
  <si>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</si>
  <si>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</si>
  <si>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Networks</t>
  </si>
  <si>
    <t>Market</t>
  </si>
  <si>
    <t>Generation and D.H.</t>
  </si>
  <si>
    <t>Energy Infrastructure</t>
  </si>
  <si>
    <t>Ebitda Breakdown</t>
  </si>
  <si>
    <t>% Ebitda Breakdown</t>
  </si>
  <si>
    <t>EPCG</t>
  </si>
  <si>
    <t>Networks and Heat</t>
  </si>
  <si>
    <t>Overseas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</si>
</sst>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-mmm\-yy;@"/>
    <numFmt numFmtId="171" formatCode="[$-410]dddd\ d\ mmmm\ yyyy"/>
    <numFmt numFmtId="172" formatCode="0.0"/>
    <numFmt numFmtId="173" formatCode="0%;\(0%\)"/>
    <numFmt numFmtId="174" formatCode="&quot;€&quot;\ #,##0.00"/>
    <numFmt numFmtId="175" formatCode="0.0%"/>
    <numFmt numFmtId="176" formatCode="0.000"/>
    <numFmt numFmtId="177" formatCode="0.0%;\(0.0%\)"/>
    <numFmt numFmtId="178" formatCode="0.00%;\(0.00%\)"/>
    <numFmt numFmtId="179" formatCode="_-* #,##0.000_-;\-* #,##0.000_-;_-* &quot;-&quot;??_-;_-@_-"/>
    <numFmt numFmtId="180" formatCode="_-* #,##0.0_-;\-* #,##0.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000"/>
    <numFmt numFmtId="186" formatCode="0.00000"/>
    <numFmt numFmtId="187" formatCode="0.000000000000000%"/>
    <numFmt numFmtId="188" formatCode="0.00000000000000%"/>
    <numFmt numFmtId="189" formatCode="#,##0.0"/>
    <numFmt numFmtId="190" formatCode="\+#,##0.0\ \p\p;\ \-#,##0.0\ \p\p"/>
    <numFmt numFmtId="191" formatCode="0.0;\80.0\)"/>
    <numFmt numFmtId="192" formatCode="0.0;\(0.0\)"/>
    <numFmt numFmtId="193" formatCode="0.000;\(0.000\)"/>
    <numFmt numFmtId="194" formatCode="0.000%"/>
    <numFmt numFmtId="195" formatCode="0.00;\(0.00\)"/>
    <numFmt numFmtId="196" formatCode="#,##0.0;\(#,##0.0\)"/>
    <numFmt numFmtId="197" formatCode="#,##0.0;\(#,##0.0\R\)"/>
    <numFmt numFmtId="198" formatCode="0.0%;\(\)"/>
    <numFmt numFmtId="199" formatCode="_-* #,##0.0_-;\-* #,##0.0_-;_-* &quot;-&quot;?_-;_-@_-"/>
    <numFmt numFmtId="200" formatCode="_-* #,##0_-;\-* #,##0_-;_-* &quot;-&quot;??_-;_-@_-"/>
    <numFmt numFmtId="201" formatCode="\+0.0%;\(0.0%\)"/>
    <numFmt numFmtId="202" formatCode="\+0.0;\(0.0\)"/>
    <numFmt numFmtId="203" formatCode="#,##0;\(#,##0\)"/>
    <numFmt numFmtId="204" formatCode="0;\(0\)"/>
    <numFmt numFmtId="205" formatCode="#,##0.00;\(#,##0.00\)"/>
    <numFmt numFmtId="206" formatCode="#,##0.000;\(#,##0.000\)"/>
    <numFmt numFmtId="207" formatCode="0.0%;\80.0%\)"/>
    <numFmt numFmtId="208" formatCode="#,000"/>
    <numFmt numFmtId="209" formatCode="0.0&quot;x&quot;"/>
  </numFmts>
  <fonts count="78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3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3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2" fontId="12" fillId="33" borderId="0" xfId="0" applyNumberFormat="1" applyFont="1" applyFill="1" applyBorder="1" applyAlignment="1" quotePrefix="1">
      <alignment horizontal="center" vertical="center"/>
    </xf>
    <xf numFmtId="172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2" fontId="12" fillId="33" borderId="0" xfId="0" applyNumberFormat="1" applyFont="1" applyFill="1" applyBorder="1" applyAlignment="1">
      <alignment horizontal="center"/>
    </xf>
    <xf numFmtId="172" fontId="12" fillId="33" borderId="14" xfId="0" applyNumberFormat="1" applyFont="1" applyFill="1" applyBorder="1" applyAlignment="1">
      <alignment horizontal="center"/>
    </xf>
    <xf numFmtId="172" fontId="12" fillId="33" borderId="0" xfId="0" applyNumberFormat="1" applyFont="1" applyFill="1" applyBorder="1" applyAlignment="1">
      <alignment horizontal="center" vertical="center"/>
    </xf>
    <xf numFmtId="172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2" fontId="10" fillId="33" borderId="0" xfId="52" applyNumberFormat="1" applyFont="1" applyFill="1" applyBorder="1" applyAlignment="1">
      <alignment horizontal="center"/>
    </xf>
    <xf numFmtId="174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77" fontId="18" fillId="33" borderId="0" xfId="0" applyNumberFormat="1" applyFont="1" applyFill="1" applyBorder="1" applyAlignment="1">
      <alignment horizontal="center"/>
    </xf>
    <xf numFmtId="177" fontId="3" fillId="33" borderId="0" xfId="0" applyNumberFormat="1" applyFont="1" applyFill="1" applyBorder="1" applyAlignment="1">
      <alignment horizontal="center"/>
    </xf>
    <xf numFmtId="177" fontId="17" fillId="33" borderId="0" xfId="0" applyNumberFormat="1" applyFont="1" applyFill="1" applyBorder="1" applyAlignment="1">
      <alignment horizontal="center"/>
    </xf>
    <xf numFmtId="175" fontId="3" fillId="33" borderId="0" xfId="52" applyNumberFormat="1" applyFont="1" applyFill="1" applyBorder="1" applyAlignment="1">
      <alignment/>
    </xf>
    <xf numFmtId="177" fontId="4" fillId="33" borderId="0" xfId="0" applyNumberFormat="1" applyFont="1" applyFill="1" applyBorder="1" applyAlignment="1">
      <alignment horizontal="center" vertical="center"/>
    </xf>
    <xf numFmtId="175" fontId="0" fillId="33" borderId="0" xfId="52" applyNumberFormat="1" applyFont="1" applyFill="1" applyBorder="1" applyAlignment="1">
      <alignment horizontal="center"/>
    </xf>
    <xf numFmtId="180" fontId="0" fillId="33" borderId="0" xfId="47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2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2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2" fontId="2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75" fontId="13" fillId="33" borderId="0" xfId="52" applyNumberFormat="1" applyFont="1" applyFill="1" applyBorder="1" applyAlignment="1">
      <alignment horizontal="center"/>
    </xf>
    <xf numFmtId="17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75" fontId="3" fillId="33" borderId="0" xfId="52" applyNumberFormat="1" applyFont="1" applyFill="1" applyBorder="1" applyAlignment="1">
      <alignment horizontal="center"/>
    </xf>
    <xf numFmtId="175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75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2" fontId="3" fillId="33" borderId="0" xfId="0" applyNumberFormat="1" applyFont="1" applyFill="1" applyBorder="1" applyAlignment="1" quotePrefix="1">
      <alignment horizontal="center" vertical="center"/>
    </xf>
    <xf numFmtId="175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5" fontId="13" fillId="33" borderId="14" xfId="52" applyNumberFormat="1" applyFont="1" applyFill="1" applyBorder="1" applyAlignment="1">
      <alignment horizontal="center"/>
    </xf>
    <xf numFmtId="172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77" fontId="20" fillId="33" borderId="24" xfId="0" applyNumberFormat="1" applyFont="1" applyFill="1" applyBorder="1" applyAlignment="1">
      <alignment horizontal="center"/>
    </xf>
    <xf numFmtId="177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5" fontId="20" fillId="33" borderId="24" xfId="52" applyNumberFormat="1" applyFont="1" applyFill="1" applyBorder="1" applyAlignment="1">
      <alignment horizontal="center"/>
    </xf>
    <xf numFmtId="175" fontId="20" fillId="33" borderId="25" xfId="52" applyNumberFormat="1" applyFont="1" applyFill="1" applyBorder="1" applyAlignment="1">
      <alignment horizontal="center"/>
    </xf>
    <xf numFmtId="173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77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3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3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2" fontId="30" fillId="35" borderId="24" xfId="0" applyNumberFormat="1" applyFont="1" applyFill="1" applyBorder="1" applyAlignment="1">
      <alignment horizontal="center" vertical="center"/>
    </xf>
    <xf numFmtId="172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75" fontId="2" fillId="35" borderId="0" xfId="52" applyNumberFormat="1" applyFont="1" applyFill="1" applyBorder="1" applyAlignment="1">
      <alignment horizontal="center"/>
    </xf>
    <xf numFmtId="175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2" fontId="29" fillId="33" borderId="0" xfId="52" applyNumberFormat="1" applyFont="1" applyFill="1" applyBorder="1" applyAlignment="1">
      <alignment horizontal="center"/>
    </xf>
    <xf numFmtId="172" fontId="29" fillId="33" borderId="14" xfId="52" applyNumberFormat="1" applyFont="1" applyFill="1" applyBorder="1" applyAlignment="1">
      <alignment horizontal="center"/>
    </xf>
    <xf numFmtId="175" fontId="29" fillId="33" borderId="0" xfId="52" applyNumberFormat="1" applyFont="1" applyFill="1" applyBorder="1" applyAlignment="1">
      <alignment horizontal="center"/>
    </xf>
    <xf numFmtId="175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77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2" fontId="2" fillId="35" borderId="0" xfId="0" applyNumberFormat="1" applyFont="1" applyFill="1" applyBorder="1" applyAlignment="1">
      <alignment horizontal="center" vertical="center"/>
    </xf>
    <xf numFmtId="177" fontId="2" fillId="35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172" fontId="26" fillId="33" borderId="0" xfId="0" applyNumberFormat="1" applyFont="1" applyFill="1" applyBorder="1" applyAlignment="1">
      <alignment horizontal="center"/>
    </xf>
    <xf numFmtId="177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75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0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0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77" fontId="20" fillId="33" borderId="21" xfId="0" applyNumberFormat="1" applyFont="1" applyFill="1" applyBorder="1" applyAlignment="1">
      <alignment horizontal="center"/>
    </xf>
    <xf numFmtId="172" fontId="18" fillId="33" borderId="14" xfId="0" applyNumberFormat="1" applyFont="1" applyFill="1" applyBorder="1" applyAlignment="1">
      <alignment horizontal="center"/>
    </xf>
    <xf numFmtId="177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7" applyFont="1" applyFill="1" applyBorder="1" applyAlignment="1">
      <alignment horizontal="left"/>
    </xf>
    <xf numFmtId="43" fontId="2" fillId="35" borderId="0" xfId="47" applyFont="1" applyFill="1" applyBorder="1" applyAlignment="1">
      <alignment horizontal="left"/>
    </xf>
    <xf numFmtId="43" fontId="2" fillId="35" borderId="14" xfId="47" applyFont="1" applyFill="1" applyBorder="1" applyAlignment="1">
      <alignment/>
    </xf>
    <xf numFmtId="43" fontId="2" fillId="35" borderId="14" xfId="47" applyFont="1" applyFill="1" applyBorder="1" applyAlignment="1">
      <alignment horizontal="centerContinuous" vertical="center"/>
    </xf>
    <xf numFmtId="43" fontId="2" fillId="35" borderId="0" xfId="47" applyFont="1" applyFill="1" applyBorder="1" applyAlignment="1">
      <alignment horizontal="centerContinuous" vertical="center"/>
    </xf>
    <xf numFmtId="175" fontId="20" fillId="33" borderId="21" xfId="52" applyNumberFormat="1" applyFont="1" applyFill="1" applyBorder="1" applyAlignment="1">
      <alignment horizontal="center"/>
    </xf>
    <xf numFmtId="175" fontId="2" fillId="35" borderId="0" xfId="52" applyNumberFormat="1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75" fontId="32" fillId="36" borderId="21" xfId="52" applyNumberFormat="1" applyFont="1" applyFill="1" applyBorder="1" applyAlignment="1">
      <alignment horizontal="center"/>
    </xf>
    <xf numFmtId="43" fontId="7" fillId="33" borderId="0" xfId="47" applyFont="1" applyFill="1" applyAlignment="1">
      <alignment/>
    </xf>
    <xf numFmtId="43" fontId="2" fillId="33" borderId="0" xfId="47" applyFont="1" applyFill="1" applyBorder="1" applyAlignment="1">
      <alignment horizontal="center"/>
    </xf>
    <xf numFmtId="43" fontId="32" fillId="36" borderId="11" xfId="47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5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5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2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196" fontId="1" fillId="0" borderId="39" xfId="0" applyNumberFormat="1" applyFont="1" applyFill="1" applyBorder="1" applyAlignment="1">
      <alignment horizontal="right" vertical="center"/>
    </xf>
    <xf numFmtId="196" fontId="1" fillId="2" borderId="40" xfId="0" applyNumberFormat="1" applyFont="1" applyFill="1" applyBorder="1" applyAlignment="1">
      <alignment horizontal="right" vertical="center"/>
    </xf>
    <xf numFmtId="196" fontId="33" fillId="2" borderId="39" xfId="0" applyNumberFormat="1" applyFont="1" applyFill="1" applyBorder="1" applyAlignment="1">
      <alignment horizontal="right" vertical="center"/>
    </xf>
    <xf numFmtId="196" fontId="1" fillId="2" borderId="39" xfId="0" applyNumberFormat="1" applyFont="1" applyFill="1" applyBorder="1" applyAlignment="1">
      <alignment horizontal="right" vertical="center"/>
    </xf>
    <xf numFmtId="196" fontId="33" fillId="2" borderId="41" xfId="0" applyNumberFormat="1" applyFont="1" applyFill="1" applyBorder="1" applyAlignment="1">
      <alignment horizontal="right" vertical="center"/>
    </xf>
    <xf numFmtId="196" fontId="1" fillId="2" borderId="37" xfId="0" applyNumberFormat="1" applyFont="1" applyFill="1" applyBorder="1" applyAlignment="1">
      <alignment horizontal="right" vertical="center"/>
    </xf>
    <xf numFmtId="196" fontId="1" fillId="2" borderId="42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209" fontId="1" fillId="2" borderId="39" xfId="47" applyNumberFormat="1" applyFont="1" applyFill="1" applyBorder="1" applyAlignment="1">
      <alignment horizontal="right" vertical="center"/>
    </xf>
    <xf numFmtId="175" fontId="1" fillId="2" borderId="39" xfId="52" applyNumberFormat="1" applyFont="1" applyFill="1" applyBorder="1" applyAlignment="1">
      <alignment horizontal="right" vertical="center"/>
    </xf>
    <xf numFmtId="175" fontId="1" fillId="0" borderId="39" xfId="52" applyNumberFormat="1" applyFont="1" applyFill="1" applyBorder="1" applyAlignment="1">
      <alignment horizontal="right" vertical="center"/>
    </xf>
    <xf numFmtId="196" fontId="1" fillId="38" borderId="40" xfId="0" applyNumberFormat="1" applyFont="1" applyFill="1" applyBorder="1" applyAlignment="1">
      <alignment horizontal="right" vertical="center"/>
    </xf>
    <xf numFmtId="196" fontId="33" fillId="38" borderId="39" xfId="0" applyNumberFormat="1" applyFont="1" applyFill="1" applyBorder="1" applyAlignment="1">
      <alignment horizontal="right" vertical="center"/>
    </xf>
    <xf numFmtId="196" fontId="1" fillId="38" borderId="39" xfId="0" applyNumberFormat="1" applyFont="1" applyFill="1" applyBorder="1" applyAlignment="1">
      <alignment horizontal="right" vertical="center"/>
    </xf>
    <xf numFmtId="196" fontId="33" fillId="38" borderId="41" xfId="0" applyNumberFormat="1" applyFont="1" applyFill="1" applyBorder="1" applyAlignment="1">
      <alignment horizontal="right" vertical="center"/>
    </xf>
    <xf numFmtId="196" fontId="1" fillId="38" borderId="37" xfId="0" applyNumberFormat="1" applyFont="1" applyFill="1" applyBorder="1" applyAlignment="1">
      <alignment horizontal="right" vertical="center"/>
    </xf>
    <xf numFmtId="196" fontId="1" fillId="38" borderId="42" xfId="0" applyNumberFormat="1" applyFont="1" applyFill="1" applyBorder="1" applyAlignment="1">
      <alignment horizontal="right" vertical="center"/>
    </xf>
    <xf numFmtId="176" fontId="1" fillId="2" borderId="37" xfId="52" applyNumberFormat="1" applyFont="1" applyFill="1" applyBorder="1" applyAlignment="1">
      <alignment horizontal="right" vertical="center"/>
    </xf>
    <xf numFmtId="176" fontId="1" fillId="38" borderId="37" xfId="52" applyNumberFormat="1" applyFont="1" applyFill="1" applyBorder="1" applyAlignment="1">
      <alignment horizontal="right" vertical="center"/>
    </xf>
    <xf numFmtId="176" fontId="1" fillId="2" borderId="39" xfId="0" applyNumberFormat="1" applyFont="1" applyFill="1" applyBorder="1" applyAlignment="1">
      <alignment horizontal="right" vertical="center"/>
    </xf>
    <xf numFmtId="176" fontId="1" fillId="38" borderId="39" xfId="0" applyNumberFormat="1" applyFont="1" applyFill="1" applyBorder="1" applyAlignment="1">
      <alignment horizontal="right" vertical="center"/>
    </xf>
    <xf numFmtId="43" fontId="1" fillId="2" borderId="39" xfId="47" applyFont="1" applyFill="1" applyBorder="1" applyAlignment="1">
      <alignment horizontal="right" vertical="center"/>
    </xf>
    <xf numFmtId="43" fontId="1" fillId="38" borderId="39" xfId="47" applyFont="1" applyFill="1" applyBorder="1" applyAlignment="1">
      <alignment horizontal="right" vertical="center"/>
    </xf>
    <xf numFmtId="209" fontId="1" fillId="38" borderId="39" xfId="47" applyNumberFormat="1" applyFont="1" applyFill="1" applyBorder="1" applyAlignment="1">
      <alignment horizontal="right" vertical="center"/>
    </xf>
    <xf numFmtId="177" fontId="1" fillId="2" borderId="39" xfId="52" applyNumberFormat="1" applyFont="1" applyFill="1" applyBorder="1" applyAlignment="1">
      <alignment horizontal="right" vertical="center"/>
    </xf>
    <xf numFmtId="177" fontId="1" fillId="38" borderId="39" xfId="52" applyNumberFormat="1" applyFont="1" applyFill="1" applyBorder="1" applyAlignment="1">
      <alignment horizontal="right" vertical="center"/>
    </xf>
    <xf numFmtId="177" fontId="1" fillId="2" borderId="38" xfId="52" applyNumberFormat="1" applyFont="1" applyFill="1" applyBorder="1" applyAlignment="1">
      <alignment horizontal="right" vertical="center"/>
    </xf>
    <xf numFmtId="177" fontId="1" fillId="38" borderId="38" xfId="52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95"/>
          <c:w val="0.95425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44844518"/>
        <c:axId val="947479"/>
      </c:scatterChart>
      <c:valAx>
        <c:axId val="44844518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At val="5"/>
        <c:crossBetween val="midCat"/>
        <c:dispUnits/>
      </c:valAx>
      <c:valAx>
        <c:axId val="947479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0.91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527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Tabella!$B$52:$B$56</c:f>
              <c:strCache/>
            </c:strRef>
          </c:cat>
          <c:val>
            <c:numRef>
              <c:f>Tabella!$F$52:$F$56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5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Tabella!$B$45:$B$49</c:f>
              <c:strCache/>
            </c:strRef>
          </c:cat>
          <c:val>
            <c:numRef>
              <c:f>Tabella!$E$45:$E$49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5"/>
          <c:y val="0.85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56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8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35" t="s">
        <v>38</v>
      </c>
      <c r="C4" s="333" t="s">
        <v>35</v>
      </c>
      <c r="D4" s="333"/>
      <c r="E4" s="333" t="s">
        <v>106</v>
      </c>
      <c r="F4" s="334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6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9" t="s">
        <v>35</v>
      </c>
      <c r="K3" s="339"/>
      <c r="L3" s="339" t="s">
        <v>106</v>
      </c>
      <c r="M3" s="339"/>
      <c r="O3" s="174"/>
      <c r="P3" s="337"/>
      <c r="Q3" s="337"/>
      <c r="R3" s="337"/>
      <c r="S3" s="337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8" t="s">
        <v>35</v>
      </c>
      <c r="K37" s="338"/>
      <c r="L37" s="338" t="s">
        <v>106</v>
      </c>
      <c r="M37" s="338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44" t="s">
        <v>122</v>
      </c>
      <c r="C2" s="344"/>
      <c r="D2" s="344"/>
      <c r="E2" s="34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40" t="s">
        <v>38</v>
      </c>
      <c r="C6" s="342">
        <v>2005</v>
      </c>
      <c r="D6" s="340" t="s">
        <v>38</v>
      </c>
      <c r="E6" s="342">
        <v>2006</v>
      </c>
      <c r="F6" s="340" t="s">
        <v>38</v>
      </c>
      <c r="G6" s="340">
        <v>2007</v>
      </c>
      <c r="H6" s="2"/>
      <c r="S6" s="2"/>
    </row>
    <row r="7" spans="1:19" ht="12.75">
      <c r="A7" s="2"/>
      <c r="B7" s="341"/>
      <c r="C7" s="343"/>
      <c r="D7" s="341"/>
      <c r="E7" s="343"/>
      <c r="F7" s="341"/>
      <c r="G7" s="341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40" t="s">
        <v>38</v>
      </c>
      <c r="C20" s="342">
        <v>2005</v>
      </c>
      <c r="D20" s="340" t="s">
        <v>38</v>
      </c>
      <c r="E20" s="342">
        <v>2006</v>
      </c>
      <c r="F20" s="340" t="s">
        <v>38</v>
      </c>
      <c r="G20" s="340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41"/>
      <c r="C21" s="343"/>
      <c r="D21" s="341"/>
      <c r="E21" s="343"/>
      <c r="F21" s="341"/>
      <c r="G21" s="341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40" t="s">
        <v>38</v>
      </c>
      <c r="C34" s="342">
        <v>2005</v>
      </c>
      <c r="D34" s="340" t="s">
        <v>38</v>
      </c>
      <c r="E34" s="342">
        <v>2006</v>
      </c>
      <c r="F34" s="340" t="s">
        <v>38</v>
      </c>
      <c r="G34" s="340">
        <v>2007</v>
      </c>
      <c r="H34" s="2"/>
    </row>
    <row r="35" spans="1:8" ht="12.75">
      <c r="A35" s="2"/>
      <c r="B35" s="341"/>
      <c r="C35" s="343"/>
      <c r="D35" s="341"/>
      <c r="E35" s="343"/>
      <c r="F35" s="341"/>
      <c r="G35" s="341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2:E2"/>
    <mergeCell ref="B6:B7"/>
    <mergeCell ref="C6:C7"/>
    <mergeCell ref="E6:E7"/>
    <mergeCell ref="G6:G7"/>
    <mergeCell ref="D6:D7"/>
    <mergeCell ref="F6:F7"/>
    <mergeCell ref="B20:B21"/>
    <mergeCell ref="C20:C21"/>
    <mergeCell ref="E20:E21"/>
    <mergeCell ref="G20:G21"/>
    <mergeCell ref="D20:D21"/>
    <mergeCell ref="F20:F21"/>
    <mergeCell ref="B34:B35"/>
    <mergeCell ref="C34:C35"/>
    <mergeCell ref="E34:E35"/>
    <mergeCell ref="G34:G35"/>
    <mergeCell ref="D34:D35"/>
    <mergeCell ref="F34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40" t="s">
        <v>38</v>
      </c>
      <c r="C5" s="8"/>
      <c r="D5" s="346" t="s">
        <v>104</v>
      </c>
      <c r="E5" s="65"/>
      <c r="F5" s="340" t="s">
        <v>38</v>
      </c>
      <c r="G5" s="8"/>
      <c r="H5" s="346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40" t="s">
        <v>38</v>
      </c>
      <c r="R5" s="340">
        <v>2005</v>
      </c>
      <c r="S5" s="340" t="s">
        <v>38</v>
      </c>
      <c r="T5" s="346" t="s">
        <v>123</v>
      </c>
    </row>
    <row r="6" spans="1:20" ht="13.5" thickBot="1">
      <c r="A6" s="2"/>
      <c r="B6" s="345"/>
      <c r="C6" s="8"/>
      <c r="D6" s="347"/>
      <c r="E6" s="65"/>
      <c r="F6" s="345"/>
      <c r="G6" s="8"/>
      <c r="H6" s="347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45"/>
      <c r="R6" s="345"/>
      <c r="S6" s="345"/>
      <c r="T6" s="347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8"/>
      <c r="C41" s="8"/>
      <c r="D41" s="348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8"/>
      <c r="C42" s="8"/>
      <c r="D42" s="348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2019</v>
      </c>
      <c r="C3" s="311" t="s">
        <v>67</v>
      </c>
      <c r="D3" s="311" t="s">
        <v>130</v>
      </c>
      <c r="E3" s="311" t="s">
        <v>68</v>
      </c>
      <c r="F3" s="311" t="s">
        <v>132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03">
        <f>6912.8+530.8</f>
        <v>7443.6</v>
      </c>
      <c r="D6" s="316">
        <v>7324</v>
      </c>
      <c r="E6" s="316">
        <v>3186.136</v>
      </c>
      <c r="F6" s="316">
        <v>4274.706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04">
        <v>1085.1</v>
      </c>
      <c r="D7" s="317">
        <v>1234</v>
      </c>
      <c r="E7" s="317">
        <v>1042.297</v>
      </c>
      <c r="F7" s="317">
        <v>917.261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05">
        <v>-542.6</v>
      </c>
      <c r="D8" s="318">
        <f>+D9-D7</f>
        <v>-547</v>
      </c>
      <c r="E8" s="318">
        <f>+E9-E7</f>
        <v>-524.19</v>
      </c>
      <c r="F8" s="318">
        <f>+F9-F7</f>
        <v>-465.11199999999997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4">
        <v>542.5</v>
      </c>
      <c r="D9" s="317">
        <v>687</v>
      </c>
      <c r="E9" s="317">
        <v>518.107</v>
      </c>
      <c r="F9" s="317">
        <v>452.149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05">
        <v>528.1</v>
      </c>
      <c r="D10" s="318">
        <v>582</v>
      </c>
      <c r="E10" s="318">
        <v>430.39</v>
      </c>
      <c r="F10" s="318">
        <v>377.316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05">
        <v>-126.1</v>
      </c>
      <c r="D11" s="318">
        <v>-189</v>
      </c>
      <c r="E11" s="318">
        <v>-123.213</v>
      </c>
      <c r="F11" s="318">
        <v>-111.635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04">
        <f>+C10+C11</f>
        <v>402</v>
      </c>
      <c r="D12" s="317">
        <f>+D10+D11</f>
        <v>393</v>
      </c>
      <c r="E12" s="317">
        <v>307.177</v>
      </c>
      <c r="F12" s="317">
        <v>265.681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05">
        <v>-16.3</v>
      </c>
      <c r="D13" s="318">
        <v>-4</v>
      </c>
      <c r="E13" s="318">
        <v>-23.491</v>
      </c>
      <c r="F13" s="318">
        <v>-29.103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06">
        <f>+C12+C13</f>
        <v>385.7</v>
      </c>
      <c r="D14" s="319">
        <v>389</v>
      </c>
      <c r="E14" s="319">
        <v>283.686</v>
      </c>
      <c r="F14" s="319">
        <v>236.578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07">
        <v>6846.3</v>
      </c>
      <c r="D15" s="320">
        <f>+D18-D17-D16</f>
        <v>7199</v>
      </c>
      <c r="E15" s="320">
        <f>+E18-E16-E17</f>
        <v>6472.899</v>
      </c>
      <c r="F15" s="320">
        <v>5816</v>
      </c>
    </row>
    <row r="16" spans="2:6" s="282" customFormat="1" ht="13.5" customHeight="1">
      <c r="B16" s="290" t="s">
        <v>90</v>
      </c>
      <c r="C16" s="305">
        <v>87</v>
      </c>
      <c r="D16" s="318">
        <f>555-268+15</f>
        <v>302</v>
      </c>
      <c r="E16" s="318">
        <v>-656.239</v>
      </c>
      <c r="F16" s="318">
        <v>166</v>
      </c>
    </row>
    <row r="17" spans="2:6" s="282" customFormat="1" ht="13.5" customHeight="1">
      <c r="B17" s="290" t="s">
        <v>91</v>
      </c>
      <c r="C17" s="305">
        <v>-649.1</v>
      </c>
      <c r="D17" s="318">
        <v>-956</v>
      </c>
      <c r="E17" s="318">
        <f>-151.418-104.613-391.1</f>
        <v>-647.1310000000001</v>
      </c>
      <c r="F17" s="318">
        <v>-625</v>
      </c>
    </row>
    <row r="18" spans="2:6" s="284" customFormat="1" ht="13.5" customHeight="1">
      <c r="B18" s="294" t="s">
        <v>92</v>
      </c>
      <c r="C18" s="305">
        <v>6284.2</v>
      </c>
      <c r="D18" s="318">
        <f>+D19+D20</f>
        <v>6545</v>
      </c>
      <c r="E18" s="318">
        <f>+E19+E20</f>
        <v>5169.529</v>
      </c>
      <c r="F18" s="318">
        <v>5357</v>
      </c>
    </row>
    <row r="19" spans="2:6" s="282" customFormat="1" ht="13.5" customHeight="1">
      <c r="B19" s="289" t="s">
        <v>93</v>
      </c>
      <c r="C19" s="304">
        <v>3274.2</v>
      </c>
      <c r="D19" s="317">
        <v>3022</v>
      </c>
      <c r="E19" s="317">
        <v>3062.819</v>
      </c>
      <c r="F19" s="317">
        <v>2706</v>
      </c>
    </row>
    <row r="20" spans="2:6" s="282" customFormat="1" ht="13.5" customHeight="1" thickBot="1">
      <c r="B20" s="295" t="s">
        <v>94</v>
      </c>
      <c r="C20" s="308">
        <v>3010</v>
      </c>
      <c r="D20" s="321">
        <v>3523</v>
      </c>
      <c r="E20" s="321">
        <v>2106.71</v>
      </c>
      <c r="F20" s="321">
        <v>2651</v>
      </c>
    </row>
    <row r="21" spans="2:6" s="284" customFormat="1" ht="13.5" customHeight="1">
      <c r="B21" s="296" t="s">
        <v>95</v>
      </c>
      <c r="C21" s="322">
        <v>0.262</v>
      </c>
      <c r="D21" s="323">
        <v>0.124166</v>
      </c>
      <c r="E21" s="323">
        <v>1.33208</v>
      </c>
      <c r="F21" s="323">
        <v>0.18185278961105417</v>
      </c>
    </row>
    <row r="22" spans="2:6" s="284" customFormat="1" ht="13.5" customHeight="1">
      <c r="B22" s="297" t="s">
        <v>96</v>
      </c>
      <c r="C22" s="324">
        <v>0.1</v>
      </c>
      <c r="D22" s="325">
        <v>0.0775</v>
      </c>
      <c r="E22" s="325">
        <v>0.78</v>
      </c>
      <c r="F22" s="325">
        <v>0.0925</v>
      </c>
    </row>
    <row r="23" spans="2:6" s="284" customFormat="1" ht="13.5" customHeight="1">
      <c r="B23" s="297" t="s">
        <v>52</v>
      </c>
      <c r="C23" s="326">
        <f>+C19/C20</f>
        <v>1.0877740863787375</v>
      </c>
      <c r="D23" s="327">
        <f>+D19/D20</f>
        <v>0.8577916548396253</v>
      </c>
      <c r="E23" s="327">
        <f>+E19/E20</f>
        <v>1.453839873546905</v>
      </c>
      <c r="F23" s="327">
        <f>+F19/F20</f>
        <v>1.020746887966805</v>
      </c>
    </row>
    <row r="24" spans="2:6" s="284" customFormat="1" ht="13.5" customHeight="1">
      <c r="B24" s="297" t="s">
        <v>133</v>
      </c>
      <c r="C24" s="313">
        <f>+C19/C7</f>
        <v>3.0174177495161736</v>
      </c>
      <c r="D24" s="328">
        <f>+D19/D7</f>
        <v>2.4489465153970826</v>
      </c>
      <c r="E24" s="328">
        <f>+E19/E7</f>
        <v>2.9385280778895075</v>
      </c>
      <c r="F24" s="328">
        <f>+F19/F7</f>
        <v>2.9500872706895858</v>
      </c>
    </row>
    <row r="25" spans="2:6" s="284" customFormat="1" ht="13.5" customHeight="1">
      <c r="B25" s="297" t="s">
        <v>97</v>
      </c>
      <c r="C25" s="329">
        <f>+C12/C20</f>
        <v>0.1335548172757475</v>
      </c>
      <c r="D25" s="330">
        <f>+D12/D20</f>
        <v>0.11155265398807834</v>
      </c>
      <c r="E25" s="330">
        <f>+E12/E20</f>
        <v>0.14580886785556627</v>
      </c>
      <c r="F25" s="330">
        <f>+F12/F20</f>
        <v>0.10021916258015842</v>
      </c>
    </row>
    <row r="26" spans="2:6" s="284" customFormat="1" ht="13.5" customHeight="1">
      <c r="B26" s="298" t="s">
        <v>98</v>
      </c>
      <c r="C26" s="331">
        <f>+C9/C18</f>
        <v>0.08632761528913784</v>
      </c>
      <c r="D26" s="332">
        <f>+D9/D18</f>
        <v>0.10496562261268144</v>
      </c>
      <c r="E26" s="332">
        <f>+E9/E18</f>
        <v>0.1002232505127643</v>
      </c>
      <c r="F26" s="332">
        <f>+F9/F18</f>
        <v>0.08440339742393131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10" t="s">
        <v>148</v>
      </c>
      <c r="C30" s="311" t="s">
        <v>67</v>
      </c>
      <c r="D30" s="311" t="s">
        <v>130</v>
      </c>
      <c r="E30" s="311" t="s">
        <v>68</v>
      </c>
      <c r="F30" s="311" t="s">
        <v>132</v>
      </c>
    </row>
    <row r="31" spans="2:6" ht="9.75">
      <c r="B31" s="297" t="s">
        <v>138</v>
      </c>
      <c r="C31" s="305">
        <v>264.20545483</v>
      </c>
      <c r="D31" s="302"/>
      <c r="E31" s="302"/>
      <c r="F31" s="302"/>
    </row>
    <row r="32" spans="2:6" ht="9.75">
      <c r="B32" s="297" t="s">
        <v>139</v>
      </c>
      <c r="C32" s="305">
        <v>265.31277778</v>
      </c>
      <c r="D32" s="302"/>
      <c r="E32" s="302"/>
      <c r="F32" s="302"/>
    </row>
    <row r="33" spans="2:6" ht="9.75">
      <c r="B33" s="297" t="s">
        <v>140</v>
      </c>
      <c r="C33" s="305">
        <v>178.4618984100005</v>
      </c>
      <c r="D33" s="302"/>
      <c r="E33" s="302"/>
      <c r="F33" s="302"/>
    </row>
    <row r="34" spans="2:6" ht="9.75">
      <c r="B34" s="297" t="s">
        <v>141</v>
      </c>
      <c r="C34" s="305">
        <v>341.60293868999986</v>
      </c>
      <c r="D34" s="302"/>
      <c r="E34" s="302"/>
      <c r="F34" s="302"/>
    </row>
    <row r="35" spans="2:6" ht="9.75">
      <c r="B35" s="297" t="s">
        <v>142</v>
      </c>
      <c r="C35" s="305">
        <v>35.51604008999997</v>
      </c>
      <c r="D35" s="302"/>
      <c r="E35" s="302"/>
      <c r="F35" s="302"/>
    </row>
    <row r="38" spans="2:6" ht="9.75">
      <c r="B38" s="294" t="s">
        <v>138</v>
      </c>
      <c r="C38" s="302"/>
      <c r="D38" s="302">
        <v>261</v>
      </c>
      <c r="E38" s="302"/>
      <c r="F38" s="302"/>
    </row>
    <row r="39" spans="2:6" ht="9.75">
      <c r="B39" s="294" t="s">
        <v>143</v>
      </c>
      <c r="C39" s="302"/>
      <c r="D39" s="302">
        <v>356</v>
      </c>
      <c r="E39" s="302"/>
      <c r="F39" s="302"/>
    </row>
    <row r="40" spans="2:6" ht="9.75">
      <c r="B40" s="297" t="s">
        <v>137</v>
      </c>
      <c r="C40" s="302"/>
      <c r="D40" s="302">
        <v>159</v>
      </c>
      <c r="E40" s="302"/>
      <c r="F40" s="302"/>
    </row>
    <row r="41" spans="2:6" ht="9.75">
      <c r="B41" s="294" t="s">
        <v>151</v>
      </c>
      <c r="C41" s="302"/>
      <c r="D41" s="302">
        <v>448</v>
      </c>
      <c r="E41" s="302"/>
      <c r="F41" s="302"/>
    </row>
    <row r="42" spans="2:6" ht="9.75">
      <c r="B42" s="294" t="s">
        <v>150</v>
      </c>
      <c r="C42" s="302"/>
      <c r="D42" s="302">
        <v>12</v>
      </c>
      <c r="E42" s="302"/>
      <c r="F42" s="302"/>
    </row>
    <row r="45" spans="2:6" ht="9.75">
      <c r="B45" s="294" t="s">
        <v>152</v>
      </c>
      <c r="C45" s="302"/>
      <c r="D45" s="302"/>
      <c r="E45" s="302">
        <v>24.197000000000003</v>
      </c>
      <c r="F45" s="302"/>
    </row>
    <row r="46" spans="2:6" ht="9.75">
      <c r="B46" s="294" t="s">
        <v>138</v>
      </c>
      <c r="C46" s="302"/>
      <c r="D46" s="302"/>
      <c r="E46" s="302">
        <v>52</v>
      </c>
      <c r="F46" s="302"/>
    </row>
    <row r="47" spans="2:6" ht="9.75">
      <c r="B47" s="294" t="s">
        <v>143</v>
      </c>
      <c r="C47" s="302"/>
      <c r="D47" s="302"/>
      <c r="E47" s="302">
        <v>69.1</v>
      </c>
      <c r="F47" s="302"/>
    </row>
    <row r="48" spans="2:6" ht="9.75">
      <c r="B48" s="294" t="s">
        <v>139</v>
      </c>
      <c r="C48" s="302"/>
      <c r="D48" s="302"/>
      <c r="E48" s="302">
        <v>505</v>
      </c>
      <c r="F48" s="302"/>
    </row>
    <row r="49" spans="2:6" ht="9.75">
      <c r="B49" s="294" t="s">
        <v>144</v>
      </c>
      <c r="C49" s="302"/>
      <c r="D49" s="302"/>
      <c r="E49" s="302">
        <v>392</v>
      </c>
      <c r="F49" s="302"/>
    </row>
    <row r="52" spans="2:6" ht="9.75">
      <c r="B52" s="294" t="s">
        <v>138</v>
      </c>
      <c r="C52" s="302"/>
      <c r="D52" s="302"/>
      <c r="E52" s="302"/>
      <c r="F52" s="302">
        <v>158</v>
      </c>
    </row>
    <row r="53" spans="2:6" ht="9.75">
      <c r="B53" s="294" t="s">
        <v>145</v>
      </c>
      <c r="C53" s="302"/>
      <c r="D53" s="302"/>
      <c r="E53" s="302"/>
      <c r="F53" s="302">
        <v>110</v>
      </c>
    </row>
    <row r="54" spans="2:6" ht="9.75">
      <c r="B54" s="294" t="s">
        <v>146</v>
      </c>
      <c r="C54" s="302"/>
      <c r="D54" s="302"/>
      <c r="E54" s="302"/>
      <c r="F54" s="302">
        <v>274</v>
      </c>
    </row>
    <row r="55" spans="2:6" ht="9.75">
      <c r="B55" s="294" t="s">
        <v>139</v>
      </c>
      <c r="C55" s="302"/>
      <c r="D55" s="302"/>
      <c r="E55" s="302"/>
      <c r="F55" s="302">
        <v>209</v>
      </c>
    </row>
    <row r="56" spans="2:6" ht="9.75">
      <c r="B56" s="294" t="s">
        <v>147</v>
      </c>
      <c r="C56" s="302"/>
      <c r="D56" s="302"/>
      <c r="E56" s="302"/>
      <c r="F56" s="302">
        <f>75+89</f>
        <v>164</v>
      </c>
    </row>
    <row r="60" spans="2:6" ht="26.25">
      <c r="B60" s="310" t="s">
        <v>149</v>
      </c>
      <c r="C60" s="311" t="s">
        <v>67</v>
      </c>
      <c r="D60" s="311" t="s">
        <v>130</v>
      </c>
      <c r="E60" s="311" t="s">
        <v>68</v>
      </c>
      <c r="F60" s="311" t="s">
        <v>132</v>
      </c>
    </row>
    <row r="61" spans="2:6" ht="9.75">
      <c r="B61" s="297" t="s">
        <v>138</v>
      </c>
      <c r="C61" s="314">
        <f>+C31/$C$7</f>
        <v>0.2434848906368077</v>
      </c>
      <c r="D61" s="302"/>
      <c r="E61" s="302"/>
      <c r="F61" s="302"/>
    </row>
    <row r="62" spans="2:6" ht="9.75">
      <c r="B62" s="297" t="s">
        <v>139</v>
      </c>
      <c r="C62" s="314">
        <f>+C32/$C$7</f>
        <v>0.24450537073080822</v>
      </c>
      <c r="D62" s="302"/>
      <c r="E62" s="302"/>
      <c r="F62" s="302"/>
    </row>
    <row r="63" spans="2:6" ht="9.75">
      <c r="B63" s="297" t="s">
        <v>140</v>
      </c>
      <c r="C63" s="314">
        <f>+C33/$C$7</f>
        <v>0.16446585421620175</v>
      </c>
      <c r="D63" s="302"/>
      <c r="E63" s="302"/>
      <c r="F63" s="302"/>
    </row>
    <row r="64" spans="2:6" ht="9.75">
      <c r="B64" s="297" t="s">
        <v>141</v>
      </c>
      <c r="C64" s="314">
        <f>+C34/$C$7</f>
        <v>0.3148124031794304</v>
      </c>
      <c r="D64" s="302"/>
      <c r="E64" s="302"/>
      <c r="F64" s="302"/>
    </row>
    <row r="65" spans="2:6" ht="9.75">
      <c r="B65" s="297" t="s">
        <v>142</v>
      </c>
      <c r="C65" s="314">
        <f>+C35/$C$7</f>
        <v>0.03273066085153439</v>
      </c>
      <c r="D65" s="302"/>
      <c r="E65" s="302"/>
      <c r="F65" s="302"/>
    </row>
    <row r="68" spans="2:6" ht="9.75">
      <c r="B68" s="294" t="s">
        <v>138</v>
      </c>
      <c r="C68" s="302"/>
      <c r="D68" s="315">
        <f>+D38/$D$7</f>
        <v>0.21150729335494328</v>
      </c>
      <c r="E68" s="302"/>
      <c r="F68" s="302"/>
    </row>
    <row r="69" spans="2:6" ht="9.75">
      <c r="B69" s="294" t="s">
        <v>143</v>
      </c>
      <c r="C69" s="302"/>
      <c r="D69" s="315">
        <f>+D39/$D$7</f>
        <v>0.2884927066450567</v>
      </c>
      <c r="E69" s="302"/>
      <c r="F69" s="302"/>
    </row>
    <row r="70" spans="2:6" ht="9.75">
      <c r="B70" s="297" t="s">
        <v>137</v>
      </c>
      <c r="C70" s="302"/>
      <c r="D70" s="315">
        <f>+D40/$D$7</f>
        <v>0.12884927066450566</v>
      </c>
      <c r="E70" s="302"/>
      <c r="F70" s="302"/>
    </row>
    <row r="71" spans="2:6" ht="9.75">
      <c r="B71" s="294" t="s">
        <v>151</v>
      </c>
      <c r="C71" s="302"/>
      <c r="D71" s="315">
        <f>+D41/$D$7</f>
        <v>0.36304700162074555</v>
      </c>
      <c r="E71" s="302"/>
      <c r="F71" s="302"/>
    </row>
    <row r="72" spans="2:6" ht="9.75">
      <c r="B72" s="294" t="s">
        <v>150</v>
      </c>
      <c r="C72" s="302"/>
      <c r="D72" s="315">
        <f>+D42/$D$7</f>
        <v>0.009724473257698542</v>
      </c>
      <c r="E72" s="302"/>
      <c r="F72" s="302"/>
    </row>
    <row r="75" spans="2:6" ht="9.75">
      <c r="B75" s="294" t="s">
        <v>152</v>
      </c>
      <c r="C75" s="302"/>
      <c r="D75" s="302"/>
      <c r="E75" s="315">
        <f>+E45/$E$7</f>
        <v>0.023215072095573528</v>
      </c>
      <c r="F75" s="302"/>
    </row>
    <row r="76" spans="2:6" ht="9.75">
      <c r="B76" s="294" t="s">
        <v>138</v>
      </c>
      <c r="C76" s="302"/>
      <c r="D76" s="302"/>
      <c r="E76" s="315">
        <f>+E46/$E$7</f>
        <v>0.04988981067776267</v>
      </c>
      <c r="F76" s="302"/>
    </row>
    <row r="77" spans="2:6" ht="9.75">
      <c r="B77" s="294" t="s">
        <v>143</v>
      </c>
      <c r="C77" s="302"/>
      <c r="D77" s="302"/>
      <c r="E77" s="315">
        <f>+E47/$E$7</f>
        <v>0.0662958830352577</v>
      </c>
      <c r="F77" s="302"/>
    </row>
    <row r="78" spans="2:6" ht="9.75">
      <c r="B78" s="294" t="s">
        <v>139</v>
      </c>
      <c r="C78" s="302"/>
      <c r="D78" s="302"/>
      <c r="E78" s="315">
        <f>+E48/$E$7</f>
        <v>0.4845068152359644</v>
      </c>
      <c r="F78" s="302"/>
    </row>
    <row r="79" spans="2:6" ht="9.75">
      <c r="B79" s="294" t="s">
        <v>144</v>
      </c>
      <c r="C79" s="302"/>
      <c r="D79" s="302"/>
      <c r="E79" s="315">
        <f>+E49/$E$7</f>
        <v>0.37609241895544165</v>
      </c>
      <c r="F79" s="302"/>
    </row>
    <row r="82" spans="2:6" ht="9.75">
      <c r="B82" s="294" t="s">
        <v>138</v>
      </c>
      <c r="C82" s="302"/>
      <c r="D82" s="302"/>
      <c r="E82" s="302"/>
      <c r="F82" s="315">
        <f>+F52/$F$7</f>
        <v>0.17225195446007188</v>
      </c>
    </row>
    <row r="83" spans="2:6" ht="9.75">
      <c r="B83" s="294" t="s">
        <v>145</v>
      </c>
      <c r="C83" s="302"/>
      <c r="D83" s="302"/>
      <c r="E83" s="302"/>
      <c r="F83" s="315">
        <f>+F53/$F$7</f>
        <v>0.11992224677599941</v>
      </c>
    </row>
    <row r="84" spans="2:6" ht="9.75">
      <c r="B84" s="294" t="s">
        <v>146</v>
      </c>
      <c r="C84" s="302"/>
      <c r="D84" s="302"/>
      <c r="E84" s="302"/>
      <c r="F84" s="315">
        <f>+F54/$F$7</f>
        <v>0.29871541469658036</v>
      </c>
    </row>
    <row r="85" spans="2:6" ht="9.75">
      <c r="B85" s="294" t="s">
        <v>139</v>
      </c>
      <c r="C85" s="302"/>
      <c r="D85" s="302"/>
      <c r="E85" s="302"/>
      <c r="F85" s="315">
        <f>+F55/$F$7</f>
        <v>0.2278522688743989</v>
      </c>
    </row>
    <row r="86" spans="2:6" ht="9.75">
      <c r="B86" s="294" t="s">
        <v>147</v>
      </c>
      <c r="C86" s="302"/>
      <c r="D86" s="302"/>
      <c r="E86" s="302"/>
      <c r="F86" s="315">
        <f>+F56/$F$7</f>
        <v>0.17879316792058095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Cimatti Luca</cp:lastModifiedBy>
  <cp:lastPrinted>2012-04-04T05:47:28Z</cp:lastPrinted>
  <dcterms:created xsi:type="dcterms:W3CDTF">2005-02-09T18:01:54Z</dcterms:created>
  <dcterms:modified xsi:type="dcterms:W3CDTF">2020-03-25T14:29:39Z</dcterms:modified>
  <cp:category/>
  <cp:version/>
  <cp:contentType/>
  <cp:contentStatus/>
</cp:coreProperties>
</file>